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35" windowWidth="11355" windowHeight="2550" activeTab="4"/>
  </bookViews>
  <sheets>
    <sheet name="%ปี59" sheetId="1" r:id="rId1"/>
    <sheet name="%ปี59 2 งบ (2)" sheetId="2" r:id="rId2"/>
    <sheet name="งบประจำคุม3ล้านแรกรหัส002" sheetId="3" r:id="rId3"/>
    <sheet name="งบตามภารกิจ002" sheetId="4" r:id="rId4"/>
    <sheet name="โครงการ2ล้านแรก(รหัส001)" sheetId="5" r:id="rId5"/>
    <sheet name="งบโครงการ2ล้าน" sheetId="6" r:id="rId6"/>
    <sheet name="พนง.ราชการ" sheetId="7" r:id="rId7"/>
    <sheet name="34002ค่าจ้าง-ตอบแทน" sheetId="8" r:id="rId8"/>
    <sheet name="ยาม.แม่บ้าน+จ้างนักการ34002" sheetId="9" r:id="rId9"/>
    <sheet name="26004ครูพี่เลี้ยง" sheetId="10" r:id="rId10"/>
    <sheet name="ครูแผ่นดิน280410" sheetId="11" r:id="rId11"/>
    <sheet name="ค่าเช่าบ้าน-ประกันสังคม" sheetId="12" r:id="rId12"/>
    <sheet name="รหัส34002ใหญ่ๆ" sheetId="13" r:id="rId13"/>
    <sheet name="รหัส29047" sheetId="14" r:id="rId14"/>
    <sheet name="รหัส002ไฟฟ้า-ประปา" sheetId="15" r:id="rId15"/>
    <sheet name="รหัส29031" sheetId="16" r:id="rId16"/>
    <sheet name="รหัส29052(พาหนะ)" sheetId="17" r:id="rId17"/>
    <sheet name="ระบบคอมฯ" sheetId="18" r:id="rId18"/>
    <sheet name="เบิกแทนกัน (3)" sheetId="19" r:id="rId19"/>
    <sheet name="อุดหนุนร.ร." sheetId="20" r:id="rId20"/>
    <sheet name="6ยุทธ-26002ประถม (2)" sheetId="21" r:id="rId21"/>
    <sheet name="6ยุทธ-26003ม.ปลาย" sheetId="22" r:id="rId22"/>
    <sheet name="6ยุทธ-05046ยาเสพติด" sheetId="23" r:id="rId23"/>
    <sheet name="6ยุทธ-411018วิจัยฯ" sheetId="24" r:id="rId24"/>
    <sheet name="6ยุทธ-26042รร.ในฝัน" sheetId="25" r:id="rId25"/>
    <sheet name="6ยุทธ-28022ทางไกล" sheetId="26" r:id="rId26"/>
    <sheet name="6ยุทธ-28041ปฐมฯ" sheetId="27" r:id="rId27"/>
    <sheet name="6ยุทธ-28021" sheetId="28" r:id="rId28"/>
    <sheet name="6ยุทธ-45047ทุจริต" sheetId="29" r:id="rId29"/>
    <sheet name="6ยุทธ-39016ขยะ" sheetId="30" r:id="rId30"/>
    <sheet name="ICU" sheetId="31" r:id="rId31"/>
    <sheet name="ICU (2)" sheetId="32" r:id="rId32"/>
    <sheet name="ว่าง" sheetId="33" r:id="rId33"/>
    <sheet name="แบบคุม" sheetId="34" r:id="rId34"/>
    <sheet name="แจ้งงบ" sheetId="35" r:id="rId35"/>
    <sheet name="ขอใช้งบเหลือจ่าย" sheetId="36" r:id="rId36"/>
    <sheet name="งบที่เหลือ" sheetId="37" r:id="rId37"/>
    <sheet name="ทวงงบ (2)" sheetId="38" r:id="rId38"/>
    <sheet name="ทวงงบ (3)" sheetId="39" r:id="rId39"/>
    <sheet name="รร. (2)" sheetId="40" r:id="rId40"/>
    <sheet name="ประชุมฯที่ราหุล" sheetId="41" r:id="rId41"/>
    <sheet name="แนบวาระประชุม" sheetId="42" r:id="rId42"/>
    <sheet name="แนบวาระประชุม (2)" sheetId="43" r:id="rId43"/>
    <sheet name="แนบวาระประชุม (3)" sheetId="44" r:id="rId44"/>
    <sheet name="ยังไม่ทำPO" sheetId="45" r:id="rId45"/>
    <sheet name="ประชุมคลัง" sheetId="46" r:id="rId46"/>
    <sheet name="ประชุมคลัง (2)" sheetId="47" r:id="rId47"/>
    <sheet name="ให้รร.มาประชุม31มีค" sheetId="48" r:id="rId48"/>
    <sheet name="26มิยให้มาประชุม" sheetId="49" r:id="rId49"/>
    <sheet name="26มิยให้มาประชุม (2)" sheetId="50" r:id="rId50"/>
    <sheet name="รร. (3)" sheetId="51" r:id="rId51"/>
    <sheet name="รายงานเหลือจ่ายกระตุ้น" sheetId="52" r:id="rId52"/>
    <sheet name="Sheet1" sheetId="53" r:id="rId53"/>
    <sheet name="Sheet1 (2)" sheetId="54" r:id="rId54"/>
    <sheet name="Sheet1 (3)" sheetId="55" r:id="rId55"/>
    <sheet name="Sheet3" sheetId="56" r:id="rId56"/>
    <sheet name="Sheet4" sheetId="57" r:id="rId57"/>
  </sheets>
  <definedNames>
    <definedName name="_xlnm.Print_Titles" localSheetId="9">'26004ครูพี่เลี้ยง'!$4:$5</definedName>
    <definedName name="_xlnm.Print_Titles" localSheetId="48">'26มิยให้มาประชุม'!$3:$4</definedName>
    <definedName name="_xlnm.Print_Titles" localSheetId="49">'26มิยให้มาประชุม (2)'!$3:$4</definedName>
    <definedName name="_xlnm.Print_Titles" localSheetId="7">'34002ค่าจ้าง-ตอบแทน'!$4:$5</definedName>
    <definedName name="_xlnm.Print_Titles" localSheetId="22">'6ยุทธ-05046ยาเสพติด'!$5:$6</definedName>
    <definedName name="_xlnm.Print_Titles" localSheetId="20">'6ยุทธ-26002ประถม (2)'!$4:$5</definedName>
    <definedName name="_xlnm.Print_Titles" localSheetId="21">'6ยุทธ-26003ม.ปลาย'!$4:$5</definedName>
    <definedName name="_xlnm.Print_Titles" localSheetId="24">'6ยุทธ-26042รร.ในฝัน'!$4:$5</definedName>
    <definedName name="_xlnm.Print_Titles" localSheetId="27">'6ยุทธ-28021'!$5:$6</definedName>
    <definedName name="_xlnm.Print_Titles" localSheetId="25">'6ยุทธ-28022ทางไกล'!$4:$5</definedName>
    <definedName name="_xlnm.Print_Titles" localSheetId="26">'6ยุทธ-28041ปฐมฯ'!$4:$5</definedName>
    <definedName name="_xlnm.Print_Titles" localSheetId="29">'6ยุทธ-39016ขยะ'!$5:$6</definedName>
    <definedName name="_xlnm.Print_Titles" localSheetId="23">'6ยุทธ-411018วิจัยฯ'!$4:$5</definedName>
    <definedName name="_xlnm.Print_Titles" localSheetId="28">'6ยุทธ-45047ทุจริต'!$5:$6</definedName>
    <definedName name="_xlnm.Print_Titles" localSheetId="30">'ICU'!$5:$6</definedName>
    <definedName name="_xlnm.Print_Titles" localSheetId="31">'ICU (2)'!$5:$6</definedName>
    <definedName name="_xlnm.Print_Titles" localSheetId="10">'ครูแผ่นดิน280410'!$4:$5</definedName>
    <definedName name="_xlnm.Print_Titles" localSheetId="11">'ค่าเช่าบ้าน-ประกันสังคม'!$5:$6</definedName>
    <definedName name="_xlnm.Print_Titles" localSheetId="4">'โครงการ2ล้านแรก(รหัส001)'!$4:$5</definedName>
    <definedName name="_xlnm.Print_Titles" localSheetId="5">'งบโครงการ2ล้าน'!$4:$5</definedName>
    <definedName name="_xlnm.Print_Titles" localSheetId="3">'งบตามภารกิจ002'!$4:$5</definedName>
    <definedName name="_xlnm.Print_Titles" localSheetId="2">'งบประจำคุม3ล้านแรกรหัส002'!$4:$5</definedName>
    <definedName name="_xlnm.Print_Titles" localSheetId="37">'ทวงงบ (2)'!$3:$3</definedName>
    <definedName name="_xlnm.Print_Titles" localSheetId="38">'ทวงงบ (3)'!$3:$3</definedName>
    <definedName name="_xlnm.Print_Titles" localSheetId="43">'แนบวาระประชุม (3)'!$3:$4</definedName>
    <definedName name="_xlnm.Print_Titles" localSheetId="18">'เบิกแทนกัน (3)'!$4:$5</definedName>
    <definedName name="_xlnm.Print_Titles" localSheetId="45">'ประชุมคลัง'!$3:$4</definedName>
    <definedName name="_xlnm.Print_Titles" localSheetId="46">'ประชุมคลัง (2)'!$3:$4</definedName>
    <definedName name="_xlnm.Print_Titles" localSheetId="6">'พนง.ราชการ'!$4:$5</definedName>
    <definedName name="_xlnm.Print_Titles" localSheetId="44">'ยังไม่ทำPO'!$3:$4</definedName>
    <definedName name="_xlnm.Print_Titles" localSheetId="8">'ยาม.แม่บ้าน+จ้างนักการ34002'!$4:$5</definedName>
    <definedName name="_xlnm.Print_Titles" localSheetId="14">'รหัส002ไฟฟ้า-ประปา'!$5:$6</definedName>
    <definedName name="_xlnm.Print_Titles" localSheetId="15">'รหัส29031'!$5:$6</definedName>
    <definedName name="_xlnm.Print_Titles" localSheetId="13">'รหัส29047'!$5:$6</definedName>
    <definedName name="_xlnm.Print_Titles" localSheetId="16">'รหัส29052(พาหนะ)'!$5:$6</definedName>
    <definedName name="_xlnm.Print_Titles" localSheetId="12">'รหัส34002ใหญ่ๆ'!$5:$6</definedName>
    <definedName name="_xlnm.Print_Titles" localSheetId="17">'ระบบคอมฯ'!$4:$5</definedName>
    <definedName name="_xlnm.Print_Titles" localSheetId="32">'ว่าง'!$1:$5</definedName>
    <definedName name="_xlnm.Print_Titles" localSheetId="47">'ให้รร.มาประชุม31มีค'!$3:$4</definedName>
    <definedName name="_xlnm.Print_Titles" localSheetId="19">'อุดหนุนร.ร.'!$4:$5</definedName>
  </definedNames>
  <calcPr fullCalcOnLoad="1"/>
</workbook>
</file>

<file path=xl/sharedStrings.xml><?xml version="1.0" encoding="utf-8"?>
<sst xmlns="http://schemas.openxmlformats.org/spreadsheetml/2006/main" count="3353" uniqueCount="1778">
  <si>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</si>
  <si>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</si>
  <si>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</si>
  <si>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</si>
  <si>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</si>
  <si>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</si>
  <si>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</si>
  <si>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</si>
  <si>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</si>
  <si>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</si>
  <si>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</si>
  <si>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</si>
  <si>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</si>
  <si>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</si>
  <si>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</si>
  <si>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</si>
  <si>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</si>
  <si>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</si>
  <si>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</si>
  <si>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</si>
  <si>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</si>
  <si>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</si>
  <si>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</si>
  <si>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</si>
  <si>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</si>
  <si>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</si>
  <si>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</si>
  <si>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</si>
  <si>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</si>
  <si>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</si>
  <si>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</si>
  <si>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</si>
  <si>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</si>
  <si>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</si>
  <si>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</si>
  <si>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</si>
  <si>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</si>
  <si>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</si>
  <si>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</si>
  <si>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</si>
  <si>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</si>
  <si>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</si>
  <si>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สุนันท์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</si>
  <si>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</si>
  <si>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</si>
  <si>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</si>
  <si>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</si>
  <si>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</si>
  <si>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อภิรักษ์</t>
  </si>
  <si>
    <t>รวมทั้ง1-5</t>
  </si>
  <si>
    <t>ศน.ประสิทธิ์</t>
  </si>
  <si>
    <t>นภัสภรณ์</t>
  </si>
  <si>
    <t>ศน.อัมรินทร์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</si>
  <si>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</si>
  <si>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รายจ่ายภาพรวม</t>
  </si>
  <si>
    <t>รายจ่ายงบลงทุน</t>
  </si>
  <si>
    <t>ศน.เสาวภา</t>
  </si>
  <si>
    <t>เชษฐ์สุดา</t>
  </si>
  <si>
    <t>ศน.พัชรินทร์</t>
  </si>
  <si>
    <t>พรรณทิพย์</t>
  </si>
  <si>
    <t>ก่อหนี้</t>
  </si>
  <si>
    <t>เงินอนุมัติ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</si>
  <si>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</si>
  <si>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</si>
  <si>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</si>
  <si>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</si>
  <si>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คชจ.ประชุมเศรษฐกิจพอเพียง</t>
  </si>
  <si>
    <t>เงินยืม ศน.ฝ๊อก</t>
  </si>
  <si>
    <t>ดารณี</t>
  </si>
  <si>
    <t>ก่อหนี้ผูกพัน</t>
  </si>
  <si>
    <t>( PO )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</si>
  <si>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</si>
  <si>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</si>
  <si>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</si>
  <si>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</si>
  <si>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</si>
  <si>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</si>
  <si>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ค่าประกันภัยรถยนต์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</si>
  <si>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</si>
  <si>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</si>
  <si>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</si>
  <si>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</si>
  <si>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</si>
  <si>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อบรมพัฒนาศักยภาพศึกษานิเทศก์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</si>
  <si>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</si>
  <si>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</si>
  <si>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</si>
  <si>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</si>
  <si>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</si>
  <si>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</si>
  <si>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</si>
  <si>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</si>
  <si>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</si>
  <si>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</si>
  <si>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</si>
  <si>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</si>
  <si>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</si>
  <si>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</si>
  <si>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</si>
  <si>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</si>
  <si>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</si>
  <si>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PO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</si>
  <si>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</si>
  <si>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</si>
  <si>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</si>
  <si>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</si>
  <si>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</si>
  <si>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ค่าเดินทางอบรมวัดผลในชั้นเรียน</t>
  </si>
  <si>
    <t>PO/</t>
  </si>
  <si>
    <t>ค่าพาหนะอบรม ผอ.กลุ่มบุคคล</t>
  </si>
  <si>
    <t>อบรมสารสนเทศ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</si>
  <si>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</si>
  <si>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</si>
  <si>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</si>
  <si>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</si>
  <si>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</si>
  <si>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</si>
  <si>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รายการเงินเหลือจ่าย</t>
  </si>
  <si>
    <t>งบดำเนินงาน    รหัส  2000404702000000</t>
  </si>
  <si>
    <t>ลำดับที่</t>
  </si>
  <si>
    <t>ค่าใช้จ่ายประชุม  กพท.</t>
  </si>
  <si>
    <t>ค่าใช้จ่ายประชุม  กตปน.</t>
  </si>
  <si>
    <t>ค่าใช้จ่ายเดินทางอบรมภาษาไทย</t>
  </si>
  <si>
    <t>ค่าใช้จ่ายอบรมแนะแนว</t>
  </si>
  <si>
    <t>ค่าใช้จ่ายฮอนด้า วิ่ง 31 ขา</t>
  </si>
  <si>
    <t>ค่าใช้จ่ายการรับนักเรียน ปี 2557</t>
  </si>
  <si>
    <t>ค่าใช้จ่ายอบรมวิทยาฐานะ</t>
  </si>
  <si>
    <t>ค่าใช้จ่ายส่งเสริมแข่งขันกีฬา</t>
  </si>
  <si>
    <t>ค่าใช้จ่ายการเรียนการสอนภาษาไทย</t>
  </si>
  <si>
    <t>ค่าพาหนะประชุมผู้เรียนด้านคำนวณ</t>
  </si>
  <si>
    <t>ค่าพาหนะประชุมตรวจสอบภายใน</t>
  </si>
  <si>
    <t>ค่าใช้จ่ายการจัดทำแผนปฏิบัติการ</t>
  </si>
  <si>
    <t>ค่าใช้จ่ายระบบดูแลช่วยเหลือนักเรียน</t>
  </si>
  <si>
    <t>รวมเงิน</t>
  </si>
  <si>
    <t>ค่าเบี้ยเลี้ยง+พาหนะงานศิลปหัตถกรรม</t>
  </si>
  <si>
    <t>ค่าพาหนะแรงบันดาลใจทางวิทย์ ม.1-3</t>
  </si>
  <si>
    <t>คชจ.งบว่ายน้ำเพื่อชีวิต</t>
  </si>
  <si>
    <t>ค่าใช้จ่ายเดินทางประชุมการปลอดภัยทางน้ำ</t>
  </si>
  <si>
    <t>ค่าเดินทางประชุมผู้ทรงคุณวุฒิระดับเขต</t>
  </si>
  <si>
    <t>ค่าใช้จ่ายภาวะโภชนาการ</t>
  </si>
  <si>
    <t>คาเดินทางอบรมครูแนะแนว</t>
  </si>
  <si>
    <t>ค่าซ่อมแซมไฟฟ้า หนองบัวขาว</t>
  </si>
  <si>
    <t>เดินทางประชุมระบบประชาธิปไตย</t>
  </si>
  <si>
    <t>อบรมสัมมนานักวัดประเมินผลฯ</t>
  </si>
  <si>
    <t>ค่าเดินทาประชุมครูดีในดวงใจ</t>
  </si>
  <si>
    <t>รายการเงินเหลือจ่าย    ครั้งที่ 3</t>
  </si>
  <si>
    <t>รายการเงินเหลือจ่าย    ครั้งที่   2</t>
  </si>
  <si>
    <t>ค่าเดินทางอบรมครูสอนการศึกษาพิเศษ</t>
  </si>
  <si>
    <t>โครงการจัดการศึกษาเรียนร่วม</t>
  </si>
  <si>
    <t>ค่าเดินทางประชุม Inculsive shool</t>
  </si>
  <si>
    <t>รายการเงินเหลือจ่าย    ครั้งที่   4</t>
  </si>
  <si>
    <t xml:space="preserve">งบดำเนินงาน    รหัส  2000404704000000      </t>
  </si>
  <si>
    <t>ค่าซ่อมเครื่องปรับอากาศ</t>
  </si>
  <si>
    <t>รายการเงินเหลือจ่าย    ครั้งที่   5</t>
  </si>
  <si>
    <t xml:space="preserve">งบดำเนินงาน    รหัส  2000404745000000      </t>
  </si>
  <si>
    <t>โครงการรักการอ่าน</t>
  </si>
  <si>
    <t>ค่าเดินทางประชุม รร.ขนาดเล็ก</t>
  </si>
  <si>
    <t>ค่าเดินทางประชุม ศน. ผล Onet ต่ำ</t>
  </si>
  <si>
    <t>ค่าเดินทางประชุม เศรษฐกิจพอเพียง</t>
  </si>
  <si>
    <t>ค่าเดินทางประชุม PISA</t>
  </si>
  <si>
    <t>ค่าเดินทางประชุม</t>
  </si>
  <si>
    <t>รายการเงินเหลือจ่าย    ครั้งที่   6</t>
  </si>
  <si>
    <t xml:space="preserve">งบดำเนินงาน    รหัส  2000491751000000      </t>
  </si>
  <si>
    <t xml:space="preserve"> 1 กันยายน 2557</t>
  </si>
  <si>
    <t>ค่าใช้จ่ายค่ายเศรษฐศาสตร์</t>
  </si>
  <si>
    <t>คชจ.อบรมและขยายผลภาษาอังกฤษ</t>
  </si>
  <si>
    <t>โครงการส่งเสริมการเรียนการสอนภาษาอังกฤษ</t>
  </si>
  <si>
    <t>ค่าเดินทางประชุมวิทยากรแกนนำทักษะการอ่าน</t>
  </si>
  <si>
    <t>การเรียนการสอนภาษาอังกฤษ ครั้งที่ 15</t>
  </si>
  <si>
    <t>รายการเงินเหลือจ่าย    ครั้งที่   7</t>
  </si>
  <si>
    <t xml:space="preserve">งบดำเนินงาน    รหัส  2000404721000000      </t>
  </si>
  <si>
    <t>ค่าใช้จ่ายพัฒนาครู NT</t>
  </si>
  <si>
    <t>ค่าเดินทางประชุมครูผู้ช่วย</t>
  </si>
  <si>
    <t>อบรมระบบทดสอบวัดประเมินผล</t>
  </si>
  <si>
    <t>อบรมผอ.กลุ่มบริหารงานบุคคล</t>
  </si>
  <si>
    <t>อบรมผอ.กลุ่มส่งเสริมฯ</t>
  </si>
  <si>
    <t>ค่าเดินทางประชุมอัตรากำลัง</t>
  </si>
  <si>
    <t>ค่าเดินทางประชุมฯ</t>
  </si>
  <si>
    <t>ค่าเดินทางอบรมวิทยากรแกนนำหน้าที่พลเมือง</t>
  </si>
  <si>
    <t>รายการเงินเหลือจ่าย    ครั้งที่   8</t>
  </si>
  <si>
    <t xml:space="preserve">งบดำเนินงาน    รหัส  2000433760000000      </t>
  </si>
  <si>
    <t xml:space="preserve">    กันยายน 2557</t>
  </si>
  <si>
    <t>ค่าใช้จ่ายโครงการสุจริต</t>
  </si>
  <si>
    <t>คชจ.อบรม ปปช.</t>
  </si>
  <si>
    <t>คชจ.ประชุมระบบสารสนเทศ</t>
  </si>
  <si>
    <t>ค่าเดินทางประชุมภูมิคุ้มกันฯ</t>
  </si>
  <si>
    <t>อบรมนักประชาสัมพันธ์</t>
  </si>
  <si>
    <t>คัดเลือก รร.พระราชทาน</t>
  </si>
  <si>
    <t>คชจ.ฮอนด้าวิ่ง 31 ขา</t>
  </si>
  <si>
    <t>คาเดินทางประชุมใช้งาน P Obec</t>
  </si>
  <si>
    <t>เดินทางประเมินกรรมการคุณภาพ</t>
  </si>
  <si>
    <t>เดินทางประชุมนักประชาสัมพันธ์</t>
  </si>
  <si>
    <t>ประชุมครูด้าน วิทย์ฯ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</si>
  <si>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</si>
  <si>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</si>
  <si>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</si>
  <si>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</si>
  <si>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</si>
  <si>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</si>
  <si>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</si>
  <si>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</si>
  <si>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</si>
  <si>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</si>
  <si>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</si>
  <si>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</si>
  <si>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</si>
  <si>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</si>
  <si>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</si>
  <si>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</si>
  <si>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</si>
  <si>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</si>
  <si>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</si>
  <si>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</si>
  <si>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</si>
  <si>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คชจ.ศิลปหัตถกรรมนักเรียนปี 2556</t>
  </si>
  <si>
    <t>ขับเคลื่อนการศึกษาปรัชญาเศรษฐกิจพอเพียง</t>
  </si>
  <si>
    <t>รักนร. การศึกษาโดยครอบครัว/ทางเลือก</t>
  </si>
  <si>
    <t>เชษฐสุดา</t>
  </si>
  <si>
    <t>นวลพักตร์</t>
  </si>
  <si>
    <t>ศูนย์เครือข่ายช่วยเหลือนักเรียน</t>
  </si>
  <si>
    <t>พัฒนาความสามารถการใช้ภาษาอังกฤษ</t>
  </si>
  <si>
    <t>พิธีมอบเครื่องราอิสริยาภรณ์ ปี 2557</t>
  </si>
  <si>
    <t>พัฒนาระบบดูแลช่วยเหลือนักเรียน</t>
  </si>
  <si>
    <t>นิเทศติดตามคุณภาพการศึกษา รร.ในสังกัด</t>
  </si>
  <si>
    <t>นิเทศติดตาม ร.ร.ดีศรีตำบล เฟส 3</t>
  </si>
  <si>
    <t>พัฒนาระบบบริหารจัดการที่ดี สพป.พช.3</t>
  </si>
  <si>
    <t>คะนึง</t>
  </si>
  <si>
    <t>บริหารจัดการที่ดี</t>
  </si>
  <si>
    <t>พัฒนาทักษะนักเรียนการอยู่ร่วมกัน</t>
  </si>
  <si>
    <t>ธัญญวุฒิ</t>
  </si>
  <si>
    <t>ประกวดสุดยอดเว็บไซต์ Obec MLS</t>
  </si>
  <si>
    <t>พัฒนาบุคลากร สพป.พช.3 สู่ความเป็นเลิศ</t>
  </si>
  <si>
    <t>ติดตามการใช้จ่ายเงิน ตสน.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</si>
  <si>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</si>
  <si>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</si>
  <si>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</si>
  <si>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</si>
  <si>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</si>
  <si>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</si>
  <si>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</si>
  <si>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</si>
  <si>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</si>
  <si>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</si>
  <si>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</si>
  <si>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</si>
  <si>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</si>
  <si>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</si>
  <si>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</si>
  <si>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</si>
  <si>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</si>
  <si>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</si>
  <si>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</si>
  <si>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</si>
  <si>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</si>
  <si>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</si>
  <si>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</si>
  <si>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</si>
  <si>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</si>
  <si>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</si>
  <si>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</si>
  <si>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</si>
  <si>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</si>
  <si>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</si>
  <si>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</si>
  <si>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</si>
  <si>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</si>
  <si>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</si>
  <si>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</si>
  <si>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</si>
  <si>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</si>
  <si>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</si>
  <si>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</si>
  <si>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</si>
  <si>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</si>
  <si>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</si>
  <si>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</si>
  <si>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</si>
  <si>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</si>
  <si>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</si>
  <si>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</si>
  <si>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</si>
  <si>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</si>
  <si>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</si>
  <si>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</si>
  <si>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</si>
  <si>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</si>
  <si>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</si>
  <si>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</si>
  <si>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</si>
  <si>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</si>
  <si>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</si>
  <si>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</si>
  <si>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</si>
  <si>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</si>
  <si>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</si>
  <si>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</si>
  <si>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</si>
  <si>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</si>
  <si>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</si>
  <si>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</si>
  <si>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</si>
  <si>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</si>
  <si>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</si>
  <si>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</si>
  <si>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</si>
  <si>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</si>
  <si>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</si>
  <si>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</si>
  <si>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</si>
  <si>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</si>
  <si>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</si>
  <si>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</si>
  <si>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</si>
  <si>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</si>
  <si>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</si>
  <si>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</si>
  <si>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</si>
  <si>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</si>
  <si>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</si>
  <si>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</si>
  <si>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</si>
  <si>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</si>
  <si>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</si>
  <si>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</si>
  <si>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</si>
  <si>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</si>
  <si>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</si>
  <si>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</si>
  <si>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</si>
  <si>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</si>
  <si>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</si>
  <si>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งบประมาณโครงการตามกลยุทธ์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</si>
  <si>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</si>
  <si>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</si>
  <si>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</si>
  <si>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</si>
  <si>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</si>
  <si>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</si>
  <si>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</si>
  <si>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</si>
  <si>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</si>
  <si>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</si>
  <si>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</si>
  <si>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</si>
  <si>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</si>
  <si>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</si>
  <si>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</si>
  <si>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</si>
  <si>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</si>
  <si>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</si>
  <si>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</si>
  <si>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</si>
  <si>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</si>
  <si>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</si>
  <si>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</si>
  <si>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</si>
  <si>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</si>
  <si>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</si>
  <si>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</si>
  <si>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</si>
  <si>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</si>
  <si>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</si>
  <si>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</si>
  <si>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</si>
  <si>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</si>
  <si>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</si>
  <si>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</si>
  <si>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</si>
  <si>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</si>
  <si>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</si>
  <si>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</si>
  <si>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</si>
  <si>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</si>
  <si>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</si>
  <si>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</si>
  <si>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>รายละเอียดงบประมาณคงเหลือ</t>
  </si>
  <si>
    <t xml:space="preserve">                                                                    ข้อมูล  ณ 17  กันยายน   2557</t>
  </si>
  <si>
    <t>พัฒนาบริหารจัดการ สพป.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</si>
  <si>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</si>
  <si>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</si>
  <si>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</si>
  <si>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</si>
  <si>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</si>
  <si>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</si>
  <si>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</si>
  <si>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</si>
  <si>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</si>
  <si>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</si>
  <si>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</si>
  <si>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</si>
  <si>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</si>
  <si>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</si>
  <si>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</si>
  <si>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</si>
  <si>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</si>
  <si>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</si>
  <si>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</si>
  <si>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</si>
  <si>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</si>
  <si>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 xml:space="preserve">                              - ไตรมาสที่ 4             ร้อยละ   96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</si>
  <si>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</si>
  <si>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</si>
  <si>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</si>
  <si>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</si>
  <si>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 xml:space="preserve">                     ข้อมูล  ณ  26  ธันวาคม  2557</t>
  </si>
  <si>
    <t>ชื่อโรงเรียน</t>
  </si>
  <si>
    <t>เขายางโปร่ง</t>
  </si>
  <si>
    <t>ซับสวัสดิ์</t>
  </si>
  <si>
    <t>น้ำเดือด</t>
  </si>
  <si>
    <t>มาบสมอสามัคคี</t>
  </si>
  <si>
    <t>หนองกระทุ่ม</t>
  </si>
  <si>
    <t>สามัคคีพัฒนา</t>
  </si>
  <si>
    <t>พระที่นั่ง</t>
  </si>
  <si>
    <t>วัลภานุสรณ์</t>
  </si>
  <si>
    <t>ซับหินเพลิง</t>
  </si>
  <si>
    <t>นาสนุ่น</t>
  </si>
  <si>
    <t>โคกตะขบ</t>
  </si>
  <si>
    <t>นาน้ำโครม</t>
  </si>
  <si>
    <t>สระกรวด</t>
  </si>
  <si>
    <t>ใหม่สาริกา</t>
  </si>
  <si>
    <t>ด่านเจริญชัย</t>
  </si>
  <si>
    <t>น้ำเขียว</t>
  </si>
  <si>
    <t>เนินพัฒนา</t>
  </si>
  <si>
    <t>เฉลียงทอง</t>
  </si>
  <si>
    <t>ไร่ขอนยางขวาง</t>
  </si>
  <si>
    <t>ท่าเยี่ยม</t>
  </si>
  <si>
    <t>ป่าคาย</t>
  </si>
  <si>
    <t>คลองยาง</t>
  </si>
  <si>
    <t>ปู่จ้าว</t>
  </si>
  <si>
    <t>กันจุ</t>
  </si>
  <si>
    <t xml:space="preserve">ซับสมพงษ์ </t>
  </si>
  <si>
    <t>สระแก้ว</t>
  </si>
  <si>
    <t xml:space="preserve">          อุปกรณ์ดาวเทียม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</si>
  <si>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</si>
  <si>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</si>
  <si>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</si>
  <si>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</si>
  <si>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</si>
  <si>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</si>
  <si>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</si>
  <si>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</si>
  <si>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</si>
  <si>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</si>
  <si>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</si>
  <si>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</si>
  <si>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</si>
  <si>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</si>
  <si>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</si>
  <si>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</si>
  <si>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</si>
  <si>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</si>
  <si>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</si>
  <si>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</si>
  <si>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</si>
  <si>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</si>
  <si>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</si>
  <si>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</si>
  <si>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</si>
  <si>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</si>
  <si>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</si>
  <si>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ครุภัณฑ์ รร.ดีศรีตำบล (10 ร.ร.)</t>
  </si>
  <si>
    <t>ยอดที่ใช้จ่าย</t>
  </si>
  <si>
    <t>ครุภัณฑ์ รร.ปกติ  (7 ร.ร.)</t>
  </si>
  <si>
    <t>ครุภัณฑ์ งบปกติ  (13 รร./ ของสพป.พช.3)</t>
  </si>
  <si>
    <t>ค่าซ่อมแซมอาคารฯ รร.ในฝัน</t>
  </si>
  <si>
    <t>ค่าซ่อมแซมอาคารฯ รร.ดีศรีตำบล  10 รร.</t>
  </si>
  <si>
    <t>ก่อสร้างส้วม 6 ที่  รร.บ้านพญาวัง</t>
  </si>
  <si>
    <t>ค่าซ่อมแซมอาคารฯ รร.ทั่วไป  12  ร.ร.</t>
  </si>
  <si>
    <t>ค่าซ่อมแซมอาคารฯ รร.ขนาดกลาง  7  ร.ร.</t>
  </si>
  <si>
    <t>ค่าต่อเติมชั้นล่าง สปช.105/29 รร.อนุบาลศรีเทพ</t>
  </si>
  <si>
    <r>
      <t xml:space="preserve">    </t>
    </r>
    <r>
      <rPr>
        <u val="single"/>
        <sz val="14"/>
        <rFont val="TH SarabunPSK"/>
        <family val="2"/>
      </rPr>
      <t>ค่าซ่อมแซมและสิ่งก่อสร้าง</t>
    </r>
  </si>
  <si>
    <r>
      <t xml:space="preserve">     </t>
    </r>
    <r>
      <rPr>
        <u val="single"/>
        <sz val="14"/>
        <rFont val="TH SarabunPSK"/>
        <family val="2"/>
      </rPr>
      <t>ค่าครุภัณฑ์</t>
    </r>
  </si>
  <si>
    <t>ยอดรวม</t>
  </si>
  <si>
    <t xml:space="preserve">        ข้อมูล ณ  3  มีนาคม  2558</t>
  </si>
  <si>
    <t>รายละเอียดเงินงบประมาณเหลือจ่าย   ครั้งที่ 1</t>
  </si>
  <si>
    <t>.</t>
  </si>
  <si>
    <t>งบบุคลากร  (พนักงานราชการ)</t>
  </si>
  <si>
    <t>เงินกันฯ ปี 2557</t>
  </si>
  <si>
    <t>ครุภัณฑ์ รร.ประถมฯ  (10 ร.ร.)</t>
  </si>
  <si>
    <t>ค่าซ่อมแซมฯ /ก่อสร้างอาคาร   62  ร.ร.</t>
  </si>
  <si>
    <t xml:space="preserve"> -ก่อหนี้ครบแล้ว</t>
  </si>
  <si>
    <t>งบกระตุ้นเศรษฐกิจ / ไทยเข้มแข็ง</t>
  </si>
  <si>
    <t>ค่าปรับปรุงซ่อมแซมอาคาร  40 ร.ร.</t>
  </si>
  <si>
    <t xml:space="preserve"> -ก่อหนี้ยังไม่ครบ</t>
  </si>
  <si>
    <t>ค่าซ่อมแซมอาคารฯ    16 ร.ร.</t>
  </si>
  <si>
    <t>ก่อสร้างลานกีฬาฯ แบบกรมพลศึกษา  5 ร.ร.</t>
  </si>
  <si>
    <t xml:space="preserve"> -เงินเหลือจ่ายใช้ไม่ได้</t>
  </si>
  <si>
    <t>ก่อสร้างสนามฟุตบอล / บาสเกตบอล  3 ร.ร.</t>
  </si>
  <si>
    <t>งบประมาณปี   2558</t>
  </si>
  <si>
    <t>เงินเหลือจ่ายที่ใช้ได้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</si>
  <si>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</si>
  <si>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</si>
  <si>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</si>
  <si>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</si>
  <si>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</si>
  <si>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</si>
  <si>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</si>
  <si>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</si>
  <si>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</si>
  <si>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</si>
  <si>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</si>
  <si>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</si>
  <si>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</si>
  <si>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</si>
  <si>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</si>
  <si>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</si>
  <si>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</si>
  <si>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</si>
  <si>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</si>
  <si>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</si>
  <si>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</si>
  <si>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</si>
  <si>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</si>
  <si>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</si>
  <si>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</si>
  <si>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</si>
  <si>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</si>
  <si>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</si>
  <si>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</si>
  <si>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</si>
  <si>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</si>
  <si>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</si>
  <si>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</si>
  <si>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</si>
  <si>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</si>
  <si>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</si>
  <si>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</si>
  <si>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รายชื่อโรงเรียนที่ยังไม่ได้ก่อหนี้ (จัดทำ PO )</t>
  </si>
  <si>
    <t>1. รร.บ้านหนองบัว (อาคารเอนกฯ 206/26 )</t>
  </si>
  <si>
    <t>อยู่ระหว่าง ขอปรับลดแบบรูปรายการ ทั้งนี้ยังไม่ให้</t>
  </si>
  <si>
    <t>ว่าการกระทรวงศึกษาธิการ</t>
  </si>
  <si>
    <t>ทั้งนี้ยังไม่ให้ลงนามสัญญา จนกว่าจะได้รับอนุมัติขยายเวลา</t>
  </si>
  <si>
    <t>จากรัฐมนตรีว่าการกระทรวงศึกษาธิการ</t>
  </si>
  <si>
    <t>ลงนามสัญญา จนกว่าจะได้รับอนุมัติขยายเวลาจากรัฐมนตรี</t>
  </si>
  <si>
    <t>-</t>
  </si>
  <si>
    <t>ในมือ/</t>
  </si>
  <si>
    <t>ข้อมูล  19  มิถุนายน  2558</t>
  </si>
  <si>
    <t>งบลงทุน  ปี พ.ศ. 2558</t>
  </si>
  <si>
    <t xml:space="preserve"> -ค่าครุภัณฑ์</t>
  </si>
  <si>
    <t xml:space="preserve"> -ค่าสิ่งก่อสร้าง</t>
  </si>
  <si>
    <t>งบประมาณรับ</t>
  </si>
  <si>
    <t>งบไทยเข้มแข็ง งปม.ปี 2558</t>
  </si>
  <si>
    <t>2. ลานกีฬาฯ    5 ร.ร.</t>
  </si>
  <si>
    <t xml:space="preserve">1. ซ่อมแซม 16 ร.ร. </t>
  </si>
  <si>
    <t>3. สนามฟุตบอล/บาสเกตบอล</t>
  </si>
  <si>
    <t>สรุปงบลงทุน   สพป.เพชรบูรณ์ เขต 3</t>
  </si>
  <si>
    <t xml:space="preserve"> ซ่อมงบกลางฉุกเฉิน   40 ร.ร.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</si>
  <si>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</si>
  <si>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</si>
  <si>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</si>
  <si>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</si>
  <si>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</si>
  <si>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</si>
  <si>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</si>
  <si>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</si>
  <si>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</si>
  <si>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</si>
  <si>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</si>
  <si>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</si>
  <si>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</si>
  <si>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</si>
  <si>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</si>
  <si>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</si>
  <si>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</si>
  <si>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</si>
  <si>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</si>
  <si>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</si>
  <si>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</si>
  <si>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</si>
  <si>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</si>
  <si>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</si>
  <si>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</si>
  <si>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</si>
  <si>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</si>
  <si>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</si>
  <si>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</si>
  <si>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</si>
  <si>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</si>
  <si>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</si>
  <si>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</si>
  <si>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</si>
  <si>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</si>
  <si>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</si>
  <si>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</si>
  <si>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</si>
  <si>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</si>
  <si>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</si>
  <si>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</si>
  <si>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</si>
  <si>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</si>
  <si>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</si>
  <si>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</si>
  <si>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</si>
  <si>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</si>
  <si>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</si>
  <si>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</si>
  <si>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</si>
  <si>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</si>
  <si>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</si>
  <si>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</si>
  <si>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</si>
  <si>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</si>
  <si>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</si>
  <si>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</si>
  <si>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</si>
  <si>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</si>
  <si>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</si>
  <si>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</si>
  <si>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</si>
  <si>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</si>
  <si>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</si>
  <si>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</si>
  <si>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</si>
  <si>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</si>
  <si>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ข้อมูล  21  กรกฎาคม   2558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</si>
  <si>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</si>
  <si>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</si>
  <si>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</si>
  <si>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โอนจาก สพฐ.</t>
  </si>
  <si>
    <t>รหัสงบประมาณ และแหล่งของเงิน</t>
  </si>
  <si>
    <t>ครุภัณฑ์คอมพิวเตอร์และอุปกรณ์ต่อพ่วง</t>
  </si>
  <si>
    <t>รายการงบประมาณ</t>
  </si>
  <si>
    <t>งบประมาณ ปี พ.ศ. 2556</t>
  </si>
  <si>
    <t>งบประมาณ ปี พ.ศ. 2557</t>
  </si>
  <si>
    <t>2000404745110048</t>
  </si>
  <si>
    <t>2000404045110127</t>
  </si>
  <si>
    <t>รายละเอียดครุภัณฑ์คอมพิวเตอร์และอุปกรณ์ต่อพ่วง</t>
  </si>
  <si>
    <t>ตามสัญญาซื้อขายเลขที่................./ 2558    ลงวันที่ ........................................</t>
  </si>
  <si>
    <t>งบประมาณปี พ.ศ.2556</t>
  </si>
  <si>
    <t xml:space="preserve">  - คอมพิวเตอร์พกพา</t>
  </si>
  <si>
    <t xml:space="preserve">  - โทรทัศน์สี</t>
  </si>
  <si>
    <t>งบประมาณปี พ.ศ.2557</t>
  </si>
  <si>
    <t>ราคาต่อหน่วย</t>
  </si>
  <si>
    <t>จำนวน</t>
  </si>
  <si>
    <t>หน่วย</t>
  </si>
  <si>
    <t>หมายเหตุ.-   วงเงินรวมทั้งสิ้นต้องตรงกับวงเงินตามสัญญาซื้อขาย</t>
  </si>
  <si>
    <t>งบประจำ</t>
  </si>
  <si>
    <t>รายการงบประจำ</t>
  </si>
  <si>
    <t>สมหมาย</t>
  </si>
  <si>
    <t xml:space="preserve">รายละเอียดเงินงบประมาณเหลือจ่าย </t>
  </si>
  <si>
    <t>งบลงทุน      ปีงบประมาณ พ.ศ. 2558</t>
  </si>
  <si>
    <t>เงินงบประมาณ</t>
  </si>
  <si>
    <t>ก่อหนี้/ PO</t>
  </si>
  <si>
    <t>ค่าครุภัณฑ์ห้องประชุม 2  สพป.พช.3</t>
  </si>
  <si>
    <t>ค่าปรับปรุง/ ครุภัณฑ์ห้องประชุม 1  สพป.พช.3</t>
  </si>
  <si>
    <t>ค่าปรับปรุงห้องประชุม (อาคารโดม)</t>
  </si>
  <si>
    <t>อาคารเรียน สปช.105/29  รร.ตะกุดไผ่</t>
  </si>
  <si>
    <t>อาคารเรียน สปช.105/29  รร.รวมทรัพย์</t>
  </si>
  <si>
    <t>อาคารเรียน สปช.105/29  รร.ชุมชนวังพิกุล</t>
  </si>
  <si>
    <t>ค่าซ่อมแซมอาคารเรียน  รร.ลำนารวย</t>
  </si>
  <si>
    <t>ข้อมูล  ณ   1  กันยายน  2558</t>
  </si>
  <si>
    <t>จากงบค่าวัสดุ สนง.</t>
  </si>
  <si>
    <t>ทำเมื่อวันที่</t>
  </si>
  <si>
    <t>ครั้งที่</t>
  </si>
  <si>
    <t>จากงบค่าซ่อมรถ</t>
  </si>
  <si>
    <t>จากงบ ค่าเบี้ยเลี้ยง</t>
  </si>
  <si>
    <t>จากงบ ค่าถ่ายเอกสาร</t>
  </si>
  <si>
    <t>จากงบ  1 ล้าน แรก</t>
  </si>
  <si>
    <t xml:space="preserve">รวม ครั้งที่ 4  </t>
  </si>
  <si>
    <t xml:space="preserve">รวม ครั้งที่ 2  </t>
  </si>
  <si>
    <t>จาก งบกลาง ผอ.</t>
  </si>
  <si>
    <t>ให้แก้ว   จัดซื้อวัสดุ สนง.</t>
  </si>
  <si>
    <t>ให้แก้ว   จัดซื้อวัสดุ คอมฯ</t>
  </si>
  <si>
    <t xml:space="preserve">จากงบค่าซ่อมรถ </t>
  </si>
  <si>
    <t>จากงบค่าซ่อมแซมสิ่งก่อสร้าง</t>
  </si>
  <si>
    <t>จากงบ กลยุทธ์</t>
  </si>
  <si>
    <t xml:space="preserve">1. วัสดุทำความสะอาด/ อุปกรณ์ต่าง ๆ </t>
  </si>
  <si>
    <t>81,549.-</t>
  </si>
  <si>
    <t>2.  ค่าวัสดุ สนง.</t>
  </si>
  <si>
    <t>50,002.-</t>
  </si>
  <si>
    <t>2.  ค่าวัสดุ คอมฯ</t>
  </si>
  <si>
    <t>46,329.-</t>
  </si>
  <si>
    <t>1.  ค่าวัสดุ สนง.</t>
  </si>
  <si>
    <t>10426.-</t>
  </si>
  <si>
    <t>21,402.-</t>
  </si>
  <si>
    <t>10,292.-</t>
  </si>
  <si>
    <t>42,120.-</t>
  </si>
  <si>
    <t xml:space="preserve">        (ตัดจากเหลือจ่าย  กลยุทธ์)</t>
  </si>
  <si>
    <t xml:space="preserve">     (ตัดงบก่อนประถมฯ)</t>
  </si>
  <si>
    <t xml:space="preserve">    (ตัดงบ รหัส 4045)</t>
  </si>
  <si>
    <t xml:space="preserve">     (ตัดงบ รหัส 91051)</t>
  </si>
  <si>
    <t xml:space="preserve">        ตัดงบ  รหัส  4021</t>
  </si>
  <si>
    <t xml:space="preserve">       ตัดงบ  รหัส  3306</t>
  </si>
  <si>
    <t xml:space="preserve">       ตัดงบ  รหัส  4004</t>
  </si>
  <si>
    <t xml:space="preserve">     (ตัดงบ ประจำ)</t>
  </si>
  <si>
    <t xml:space="preserve">                 หัวหน้าให้ยอด จัดซื้อวัสดุ</t>
  </si>
  <si>
    <t>28 ตค.58</t>
  </si>
  <si>
    <t>5.ค่าซ่อมรถฯ</t>
  </si>
  <si>
    <t xml:space="preserve">  6.1 กตปน.</t>
  </si>
  <si>
    <t>ค่าตอบแทนพนักงานราชการ</t>
  </si>
  <si>
    <t>ค่าตอบแทนพนง.  ครั้งที่ 1</t>
  </si>
  <si>
    <t>ลำจวน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</si>
  <si>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</si>
  <si>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</si>
  <si>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</si>
  <si>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11.คชจ.บริหารจัดการสำนักงาน</t>
  </si>
  <si>
    <t xml:space="preserve">   7.ค่าเบี้ยเลี้ยง+พาหนะ</t>
  </si>
  <si>
    <t xml:space="preserve">   6.ค่าเบี้ยประชุมกรรมการ</t>
  </si>
  <si>
    <t xml:space="preserve">    2.ค่าวัสดุสำนักงาน</t>
  </si>
  <si>
    <t>ค่าจ้างฯ</t>
  </si>
  <si>
    <t>อัมรินทร์</t>
  </si>
  <si>
    <t>ฎ.629</t>
  </si>
  <si>
    <t>กิตติกาญจน์</t>
  </si>
  <si>
    <t>รหัส 26002</t>
  </si>
  <si>
    <t>ร.28041</t>
  </si>
  <si>
    <t>รหัส 26004</t>
  </si>
  <si>
    <t>รหัส 53008</t>
  </si>
  <si>
    <t>3 พย.59</t>
  </si>
  <si>
    <t>ว 487</t>
  </si>
  <si>
    <t>รายงานผลการบริหารงบประมาณประจำปีงบประมาณ 2560</t>
  </si>
  <si>
    <t>ค่าตอบแทนฯ</t>
  </si>
  <si>
    <t>ร.28021</t>
  </si>
  <si>
    <t>กิตติกาญจ์</t>
  </si>
  <si>
    <t>พี.106</t>
  </si>
  <si>
    <t>ค่าประชุม ผู้บริหาร</t>
  </si>
  <si>
    <t>คชจ.ประชุม จนท.</t>
  </si>
  <si>
    <t>พี.123</t>
  </si>
  <si>
    <t>ไอ.39</t>
  </si>
  <si>
    <t>ไวนิล คุณภาพ นร.</t>
  </si>
  <si>
    <t>ไวนิลไว้อาลัย</t>
  </si>
  <si>
    <t>พี.132</t>
  </si>
  <si>
    <t>จ้างทำพวงมาลา</t>
  </si>
  <si>
    <t>พี.140</t>
  </si>
  <si>
    <t>พี.141</t>
  </si>
  <si>
    <t>ค่าวัสดุ</t>
  </si>
  <si>
    <t>เงินยืม ศน.เล็ก</t>
  </si>
  <si>
    <t>ค่าน้ำดื่ม พย.59</t>
  </si>
  <si>
    <t>พี.182</t>
  </si>
  <si>
    <t xml:space="preserve">                                สำนักงานเขตพื้นที่การศึกษาเพชรบูรณ์ เขต 3                                                     งบเบิกแทนกัน</t>
  </si>
  <si>
    <t>ไวนิล</t>
  </si>
  <si>
    <t>ไอ.181</t>
  </si>
  <si>
    <t>9 มค.60</t>
  </si>
  <si>
    <t>น้ำดื่ม ธค.59</t>
  </si>
  <si>
    <t>ไอ.185</t>
  </si>
  <si>
    <t>พี.204</t>
  </si>
  <si>
    <t>ค่าประชุม อำนวยการ</t>
  </si>
  <si>
    <t>วัสดุ 5 ส.</t>
  </si>
  <si>
    <t>ไอ.200</t>
  </si>
  <si>
    <t>รหัส 280410</t>
  </si>
  <si>
    <t>งบลงทุน</t>
  </si>
  <si>
    <t>รับ</t>
  </si>
  <si>
    <t>พีโอ</t>
  </si>
  <si>
    <t>ค่าจ้าง</t>
  </si>
  <si>
    <t>งบ ยุทธศาสตร์</t>
  </si>
  <si>
    <t>ร.05046</t>
  </si>
  <si>
    <t>6 กพ.60</t>
  </si>
  <si>
    <t>/ว 483</t>
  </si>
  <si>
    <t>ร.411018</t>
  </si>
  <si>
    <t>แผนงานพื้นฐานพัฒนาศักยภาพคน</t>
  </si>
  <si>
    <t>ร.28022</t>
  </si>
  <si>
    <t>แผนงานบูรณาการเรียนรู้ตลอดชีวิต</t>
  </si>
  <si>
    <t>กิจกรรมส่งเสิรมการศึกษาทางไกล</t>
  </si>
  <si>
    <t>ร.45047</t>
  </si>
  <si>
    <t>แผนงานป้องกัน ปราบปราบทุจริต</t>
  </si>
  <si>
    <t>กิจกรรมพัฒนาเรียนรู้ ภาษาไทย/อังกฤษ</t>
  </si>
  <si>
    <t>การพัฒนาเด็กปฐมวัยอย่างมีคุณภาพ</t>
  </si>
  <si>
    <t>กิจกรรม ประเมินคุณภาพการศึกษา</t>
  </si>
  <si>
    <t>แผนบูรณาการ ขยะและสิ่งแวดล้อม</t>
  </si>
  <si>
    <t>จ้างทำพานพุ่ม นเรศวร</t>
  </si>
  <si>
    <t>ไอ.205</t>
  </si>
  <si>
    <t>1 กพ.60</t>
  </si>
  <si>
    <t>ไอ.206</t>
  </si>
  <si>
    <t>ค่าซักผ้าคลุมโต๊ะ</t>
  </si>
  <si>
    <t>น้ำดื่ม มค.60</t>
  </si>
  <si>
    <t>ไอ.208</t>
  </si>
  <si>
    <t>ยืมเงินประชุมฯ  แมว</t>
  </si>
  <si>
    <t>29 ธค59</t>
  </si>
  <si>
    <t>ฎ.372</t>
  </si>
  <si>
    <t>16 กพ.60</t>
  </si>
  <si>
    <t>คชจ.ประชุม ประธานศูนย์ฯ</t>
  </si>
  <si>
    <t>พี.257</t>
  </si>
  <si>
    <t>20 กพ.60</t>
  </si>
  <si>
    <t>พี.285</t>
  </si>
  <si>
    <t>23 กพ.60</t>
  </si>
  <si>
    <t>เงินยืม ศน.อุ้ม NT</t>
  </si>
  <si>
    <t>เงินยืม ศน.หนึ่ง ภาษาไทย</t>
  </si>
  <si>
    <t>พี.2ผ8890</t>
  </si>
  <si>
    <t>28 กพ.60</t>
  </si>
  <si>
    <t>งบ 100,000</t>
  </si>
  <si>
    <t>พี.295</t>
  </si>
  <si>
    <t>คชจ.ประชุมปฐมวัย /  ศน.หน่อง</t>
  </si>
  <si>
    <t>14 ธค.59</t>
  </si>
  <si>
    <t xml:space="preserve"> งบ ยุทธศาสตร์</t>
  </si>
  <si>
    <t xml:space="preserve">  ร.26002</t>
  </si>
  <si>
    <t xml:space="preserve">  งบ ยุทธศาสตร์</t>
  </si>
  <si>
    <t xml:space="preserve">  ร.26003</t>
  </si>
  <si>
    <t>ส่งเสริฒศักยภาพในการเรียนระดับมัธยมฯ</t>
  </si>
  <si>
    <t>ป้องกันแก้ไขปัญหายาเสพติด ในสถานศึกษา</t>
  </si>
  <si>
    <t xml:space="preserve">  ร.26042</t>
  </si>
  <si>
    <t xml:space="preserve"> -กิจกรรมโรงเรียนในฝัน</t>
  </si>
  <si>
    <t>เสริมสร้างคุณธรรม จริยธรรม และธรรมาภิบาล</t>
  </si>
  <si>
    <t xml:space="preserve">  ร.39016</t>
  </si>
  <si>
    <t>8 มีค.60</t>
  </si>
  <si>
    <t>7 มีค.60</t>
  </si>
  <si>
    <t>7 มีค. 60</t>
  </si>
  <si>
    <t>ซีดี ข้อสอบกลาง</t>
  </si>
  <si>
    <t>ไอ.240</t>
  </si>
  <si>
    <t>ไอ.241</t>
  </si>
  <si>
    <t>วัสดุ NT ป.3</t>
  </si>
  <si>
    <t>ไอ.242</t>
  </si>
  <si>
    <t>น้ำดื่ม กพ.60</t>
  </si>
  <si>
    <t>ไอ.243</t>
  </si>
  <si>
    <t>ถ่ายเอกสาร เขียนคำนวณ 100 %</t>
  </si>
  <si>
    <t>ไอ.244</t>
  </si>
  <si>
    <t>ถ่ายเอกสาร นานาชาติ</t>
  </si>
  <si>
    <t>P.310</t>
  </si>
  <si>
    <t>คชจ.ประชุมอ่านออกเขียนได้</t>
  </si>
  <si>
    <t>เงินยืม สุกันยา</t>
  </si>
  <si>
    <t>20 มีค.60</t>
  </si>
  <si>
    <t>คชจ.ประชุม Nt</t>
  </si>
  <si>
    <t>p.332</t>
  </si>
  <si>
    <t>29 มีค.60</t>
  </si>
  <si>
    <t>พี.366</t>
  </si>
  <si>
    <t>คชจ.ประชุม  ผอ.ร.ร.</t>
  </si>
  <si>
    <t>30 มีค.60</t>
  </si>
  <si>
    <t>ไอ.282</t>
  </si>
  <si>
    <t>วารสารปะชาสัมพันธ์ ค.1</t>
  </si>
  <si>
    <t>30มีค.60</t>
  </si>
  <si>
    <t>ไอ.281</t>
  </si>
  <si>
    <t>ค่าวัสดุบ้านวิทย์</t>
  </si>
  <si>
    <t>ไอ.285</t>
  </si>
  <si>
    <t>จัดทำเอกสารออนไลน์</t>
  </si>
  <si>
    <t>เงินยืม ศน.แอน</t>
  </si>
  <si>
    <t>คชจ.ประชุม</t>
  </si>
  <si>
    <t>ค่าเดินทาง คะนึง</t>
  </si>
  <si>
    <t>22 มีค.60</t>
  </si>
  <si>
    <t>23 มีค.60</t>
  </si>
  <si>
    <t>ฎ.654</t>
  </si>
  <si>
    <t>เงินยืม ศน.หน่อง</t>
  </si>
  <si>
    <t>ฎ.655</t>
  </si>
  <si>
    <t>เงินยืม ศน.สุปัญญา</t>
  </si>
  <si>
    <t>5 เมย.60</t>
  </si>
  <si>
    <t>ไอ.323</t>
  </si>
  <si>
    <t>4 เมย.60</t>
  </si>
  <si>
    <t>เบิกทำโล่ห์ รร.ขยะ  ศน.อุ้ม</t>
  </si>
  <si>
    <t>ทำเอกสาร Stem</t>
  </si>
  <si>
    <t>ไอ.324</t>
  </si>
  <si>
    <t>น้ำดื่ม มีค.60</t>
  </si>
  <si>
    <t>ไอ.325</t>
  </si>
  <si>
    <t>7 เมย.60</t>
  </si>
  <si>
    <t>พี.396</t>
  </si>
  <si>
    <t>ปลอดขยะ</t>
  </si>
  <si>
    <t>คชจ.ประชุมดูแล นร.</t>
  </si>
  <si>
    <t>พี.397</t>
  </si>
  <si>
    <t>ไอ.341</t>
  </si>
  <si>
    <t>11 เมย.60</t>
  </si>
  <si>
    <t>พี.404</t>
  </si>
  <si>
    <t>เงินยืม ปาริชาติ ก้าน</t>
  </si>
  <si>
    <t>ค่าวัสดุ Stem</t>
  </si>
  <si>
    <t>ไอ.350</t>
  </si>
  <si>
    <t>ไอ.351</t>
  </si>
  <si>
    <t>ค่าเช่า Website</t>
  </si>
  <si>
    <t>20 เมย.60</t>
  </si>
  <si>
    <t>งบ 150,000</t>
  </si>
  <si>
    <t>ค่าจัดทำเครื่องมือคิดคำนวณ 100</t>
  </si>
  <si>
    <t xml:space="preserve"> ประกันสังคม พนง.ราชการ ค.1</t>
  </si>
  <si>
    <t>เงินยืม</t>
  </si>
  <si>
    <t>ฎ.175</t>
  </si>
  <si>
    <t>16 ธค.59</t>
  </si>
  <si>
    <t>คืนเงินยืม ศน.หนึ่ง</t>
  </si>
  <si>
    <t>คืนเงินยืม ศน.หน่อง</t>
  </si>
  <si>
    <t>เรียนรู้ สอดคล้องกับหลักสูตรแกนกลาง</t>
  </si>
  <si>
    <t>ยุทธ์. ที่ 1</t>
  </si>
  <si>
    <t>1. โครงการพัฒนาส่งเสริมใช้หลักสูตรสถานศึกษาเพื่อ</t>
  </si>
  <si>
    <t>ศน.สุปัญญา</t>
  </si>
  <si>
    <t>3. โครงการพัฒนารูปแบบนวัตกรรมยกระดับ NT</t>
  </si>
  <si>
    <t>และ O-NET ระดับเขตพื้นที่/ โรงเรียน</t>
  </si>
  <si>
    <t>4. โครงการส่งเสริมค่านิยมหลัก 12 ประการ สู่ปฏิบัติ</t>
  </si>
  <si>
    <t>5. โครงการขับเคลื่อนหลักปรัชญาเศรษฐกิจพอเพียง</t>
  </si>
  <si>
    <t>7. โครงการศิลปหัตถกรรมนักเรียน ปีการศึกษา2560</t>
  </si>
  <si>
    <t>ยุทธ์. ที่ 2</t>
  </si>
  <si>
    <t>1. โครงการนิเทศติดตามพัฒนาคุณภาพจัดการศึกษา</t>
  </si>
  <si>
    <t>ของสถานศึกษา</t>
  </si>
  <si>
    <t>2. โครงการนิเทศเครือข่ายออนไลน์</t>
  </si>
  <si>
    <t>บุคลากรการศึกษาตามมาตรฐานวิชาชีพ ปี 2560</t>
  </si>
  <si>
    <t>3. ส่งเสริมยกย่อง และพัฒนาประสิทธิภาพครูและ</t>
  </si>
  <si>
    <t>ยุทธ์. ที่ 3</t>
  </si>
  <si>
    <t>1. โครงการวัดและประเมินผลในชั้นเรียน</t>
  </si>
  <si>
    <t>ศน.ปิยะวรรณ์</t>
  </si>
  <si>
    <t>สถานศึกษา และรายงานผลประจำปี ระบบออนไลน์</t>
  </si>
  <si>
    <t>ศน.เสาวภา/</t>
  </si>
  <si>
    <t>ยุทธ์. ที่ 5</t>
  </si>
  <si>
    <t>ยุทธ์. ที่ 4</t>
  </si>
  <si>
    <t>1. โครงการจัดทำข้อมูลสารสนเทศ สพป.พช.3</t>
  </si>
  <si>
    <t>2. โครงการสารสนเทศการศึกษาพัฒนาการใช้เทคโนโลฯ</t>
  </si>
  <si>
    <t>ยุทธ์. ที่ 6</t>
  </si>
  <si>
    <t>1. โครงการตรวจสอบการเงิน บัญชี สถานศึกษา</t>
  </si>
  <si>
    <t>2. โครงการบริหารจัดการศึกษาสู่ปฏิบัติ สพป.พช.3</t>
  </si>
  <si>
    <t>พรเมษา/วิจินต์</t>
  </si>
  <si>
    <t>กิ่งกาญจน์</t>
  </si>
  <si>
    <t>4.โครงการพัฒนาระบบบริหารจัดการสู่มาตรฐานสากล</t>
  </si>
  <si>
    <t>5.โครงการเทิดทูนสถาบัน วันสำคัญประเพณีไทย</t>
  </si>
  <si>
    <t>เอ๋/ต้อม</t>
  </si>
  <si>
    <t>ยุทธฯ ที่ 4</t>
  </si>
  <si>
    <t>การผลิตพัฒนากำลังคนและงานวิจัย</t>
  </si>
  <si>
    <t>โครงการพัฒนาบุคลากร การทำวิจัยและ</t>
  </si>
  <si>
    <t xml:space="preserve"> สร้างแหล่งเรียนรู้การวิจัย</t>
  </si>
  <si>
    <t>ยุทธ์. ที่1</t>
  </si>
  <si>
    <t>ประชาธิปไตยในสถานศึกษา</t>
  </si>
  <si>
    <t>1. โครงการส่งเสิรมกิจกรรมลูกเสือ และ</t>
  </si>
  <si>
    <t>โครงการ ร.ร.ปลอดขยะ</t>
  </si>
  <si>
    <t>รวมพลังสร้างเด็กไทยให้อ่าน เขียน และ</t>
  </si>
  <si>
    <r>
      <t>ยุทธ์.ที่ 1.</t>
    </r>
    <r>
      <rPr>
        <sz val="11"/>
        <rFont val="TH SarabunPSK"/>
        <family val="2"/>
      </rPr>
      <t>16</t>
    </r>
  </si>
  <si>
    <t>โครงการยกระดับมาตรฐานภาษาอังกฤษ</t>
  </si>
  <si>
    <t>ในแต่ละช่วงชั้น</t>
  </si>
  <si>
    <t>ศน.วิลัยภรณ์</t>
  </si>
  <si>
    <t>ยุทธ์ที่ 3.</t>
  </si>
  <si>
    <t>โครงการประเมิรคุณภาพผู้เรียนปี 59 NT</t>
  </si>
  <si>
    <t>การบริหารจัดการใช้ข้อสอบกลาง ป.1-2,4-5</t>
  </si>
  <si>
    <t>พัฒนาศักยภาพผู้เรียนระดับการศึกษาพื้นฐาน</t>
  </si>
  <si>
    <t>ยุทธ์ ที่ 5</t>
  </si>
  <si>
    <t>1. โครงการส่งเสริมจัดการศึกษาโดยใช้</t>
  </si>
  <si>
    <t>DLTV และ  DLIT</t>
  </si>
  <si>
    <t>2.โครงการผลิตสื่อดิจิตอล</t>
  </si>
  <si>
    <t>ยกระดับคุณภาพการศึกษาโรงเรียนในฝัน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</si>
  <si>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</si>
  <si>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</si>
  <si>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</si>
  <si>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28 เมย.60</t>
  </si>
  <si>
    <t>ค่าวัสดุ 5 ส.</t>
  </si>
  <si>
    <t>ไอ.370</t>
  </si>
  <si>
    <t>งบ6ล้าน</t>
  </si>
  <si>
    <t>จ้าง 002.1</t>
  </si>
  <si>
    <t>ทรงคุณค่า</t>
  </si>
  <si>
    <t>ร.53008</t>
  </si>
  <si>
    <t>ประจำ</t>
  </si>
  <si>
    <t>ร.26042พาหนะ</t>
  </si>
  <si>
    <t>ประจำ/ยุทธ์</t>
  </si>
  <si>
    <t>โครงการบ้านวิทย์ฯน้อย ระดับเขตฯ</t>
  </si>
  <si>
    <t>2. โครงการอบรมลูกเสือต้านภัยยาเสพติด</t>
  </si>
  <si>
    <t>และทักษะชีวิต</t>
  </si>
  <si>
    <t>3.โครงการพัฒนาระบบดูแลช่วยเหลือนักเรียน</t>
  </si>
  <si>
    <t>ฎ.520</t>
  </si>
  <si>
    <t>เงินยืม ธัญญวุฒิ</t>
  </si>
  <si>
    <t>ศน.สุปัญญา/</t>
  </si>
  <si>
    <t>ศน.ฟ๊อก</t>
  </si>
  <si>
    <t>ธนิษฐา</t>
  </si>
  <si>
    <t>4. โครงการพัฒนาสมรรถนผู้บริหารสถานศึกษา</t>
  </si>
  <si>
    <t>2.โครงการส่งเสริมพัฒนาระบบประกันคุณภาพภายใน</t>
  </si>
  <si>
    <t>1. โครงการส่งเสิรมกิจกรรมแนะแนวในสถานศึกษา</t>
  </si>
  <si>
    <t xml:space="preserve">   เพื่อเตรียมผู้เรียนก่อนเข้าสู่ตลาดแรงงาน</t>
  </si>
  <si>
    <t>3. โครงการเพิ่มประสิทธิภาพการบริหารงบประมาณ</t>
  </si>
  <si>
    <t xml:space="preserve">  ของ สพป.และสถานศึกษาในสังกัด ปีงปม.2560</t>
  </si>
  <si>
    <t>4.โครงการเพิ่มประสิทธิภาพบริหารจัดการ สพป.พช.3</t>
  </si>
  <si>
    <t xml:space="preserve">  สู่ความเป็นเลิศตามมาตรฐานสำนักงานเขต</t>
  </si>
  <si>
    <t>คนึงและคณะ</t>
  </si>
  <si>
    <t xml:space="preserve">6.โครงการความเป็นเลิศด้านบริการ </t>
  </si>
  <si>
    <t>17 พค.60</t>
  </si>
  <si>
    <t>สิ่งก่อสร้าง</t>
  </si>
  <si>
    <t>รวมก่อสร้าง</t>
  </si>
  <si>
    <t>ครุภัณฑ์</t>
  </si>
  <si>
    <t>รวมครุภัณฑ์</t>
  </si>
  <si>
    <t>รวมงบลงทุน</t>
  </si>
  <si>
    <t>19 พค.60</t>
  </si>
  <si>
    <t>คนึง</t>
  </si>
  <si>
    <t>1. โครงการเสริมสร้างคุณธรรม จริยธรรม</t>
  </si>
  <si>
    <t xml:space="preserve">   ในสถานศึกษา "ป้องกันการทุจริต"</t>
  </si>
  <si>
    <t>ยกระดับคุณภาพ ร.ร.ขนาดเล็ก</t>
  </si>
  <si>
    <t>ศน.พัชรินท์</t>
  </si>
  <si>
    <t>โครงการบ้านวิทย์ฯ รุ่นที่ 7 (รร.ปกติ)</t>
  </si>
  <si>
    <t>ยุทธ์. 1.13</t>
  </si>
  <si>
    <t>ยุทธ์. 1.18</t>
  </si>
  <si>
    <t>โครงการสะเต็มศึกษาพัฒนาครู สู่นักเรียน</t>
  </si>
  <si>
    <t>ยุทธ์. 3.3</t>
  </si>
  <si>
    <t>ยุทธ์.ที่ 1.2</t>
  </si>
  <si>
    <t>ยุทธ์.ที่ 1.12</t>
  </si>
  <si>
    <t>3 พค.60</t>
  </si>
  <si>
    <t>ไอ.378</t>
  </si>
  <si>
    <t>จ้างทำพวงมาลา สมเด็จนเรศวร</t>
  </si>
  <si>
    <t>พี.440</t>
  </si>
  <si>
    <t>คชจ.ประชุมบ้านวิทย์ฯ</t>
  </si>
  <si>
    <t>พี.442</t>
  </si>
  <si>
    <t>เงินยืม ประชุมผู้บริหาร</t>
  </si>
  <si>
    <t>15 พค.60</t>
  </si>
  <si>
    <t>ไอ.383</t>
  </si>
  <si>
    <t>ค่าวัสดุ รร.อนุบาลวัดในฯ</t>
  </si>
  <si>
    <t>คชจ.ประชุม ประเมินข้อสอบ</t>
  </si>
  <si>
    <t>พี.468</t>
  </si>
  <si>
    <t>23 พค.60</t>
  </si>
  <si>
    <t>พี.483</t>
  </si>
  <si>
    <t xml:space="preserve"> เงินยืม พรรณทิพย์</t>
  </si>
  <si>
    <t>25 พค.60</t>
  </si>
  <si>
    <t>ไอ.402</t>
  </si>
  <si>
    <t>จ้างถ่ายเอกสาร</t>
  </si>
  <si>
    <t>จ้างถ่ายเอกสารผลงาน</t>
  </si>
  <si>
    <t>ไอ.405</t>
  </si>
  <si>
    <t>น้ำดื่ม เมย.60</t>
  </si>
  <si>
    <t>ไอ.411</t>
  </si>
  <si>
    <t>วัสดุ ประชุมผู้บริหาร</t>
  </si>
  <si>
    <t>คชจ.ประชุม (หน.ปาริขาติ)</t>
  </si>
  <si>
    <t>29 พค60</t>
  </si>
  <si>
    <t>พี.502</t>
  </si>
  <si>
    <t>30 พค.60</t>
  </si>
  <si>
    <t>พี.510</t>
  </si>
  <si>
    <t>วัสดุประชุมฯ</t>
  </si>
  <si>
    <t>ค่าจ้างครูพี่เลี้ยงเด็กพิการ1</t>
  </si>
  <si>
    <t>รวมงบดำเนินงานทั้งสิ้น</t>
  </si>
  <si>
    <t>ไปงบกลาง</t>
  </si>
  <si>
    <t>5 มิย.60</t>
  </si>
  <si>
    <t>ไอ.426</t>
  </si>
  <si>
    <t>ค่าซักผ้า ขาว-ดำ</t>
  </si>
  <si>
    <t>พี.531</t>
  </si>
  <si>
    <t>5มิย.60</t>
  </si>
  <si>
    <t>ไอ.431</t>
  </si>
  <si>
    <t>12 มิย.60</t>
  </si>
  <si>
    <t>ค่าวัสดุ/ รร.อนุบาลหนองไผ่</t>
  </si>
  <si>
    <t>ศน.ปิยะวรรณ</t>
  </si>
  <si>
    <t>15 มิย.60</t>
  </si>
  <si>
    <t>เงินยืม กิตติกาญ</t>
  </si>
  <si>
    <t>ไอ.435</t>
  </si>
  <si>
    <t>ป้ายไวนิล/ลูกเสือ</t>
  </si>
  <si>
    <t>ไอ.441</t>
  </si>
  <si>
    <t>ค่าวัดุอ่านออกเขียได้ฯ</t>
  </si>
  <si>
    <t>ไอ.445</t>
  </si>
  <si>
    <t>น้ำดื่ม พค.60</t>
  </si>
  <si>
    <t>ไอ.446</t>
  </si>
  <si>
    <t>เอกสารรายงานผล NT</t>
  </si>
  <si>
    <t>19 มิย.60</t>
  </si>
  <si>
    <t>เงินยืม ปิยะวรรณ์</t>
  </si>
  <si>
    <t>พี.566</t>
  </si>
  <si>
    <t>กษิณ</t>
  </si>
  <si>
    <t>21 มิย.60</t>
  </si>
  <si>
    <t>21มิย.60</t>
  </si>
  <si>
    <t>ไอ.482</t>
  </si>
  <si>
    <t>ค่าวัสดุ รร.อนุบาลบึงฯ</t>
  </si>
  <si>
    <t>ไอ.453</t>
  </si>
  <si>
    <t>ไอ.463</t>
  </si>
  <si>
    <t>วารสารปะชาสัมพันธ์ ค.2</t>
  </si>
  <si>
    <t>พี.595</t>
  </si>
  <si>
    <t xml:space="preserve"> เงินยืม ศน.หน่อย</t>
  </si>
  <si>
    <t>26 มิย.60</t>
  </si>
  <si>
    <t>ประชุม กาแฟ</t>
  </si>
  <si>
    <t>พี.597</t>
  </si>
  <si>
    <t>ศน.ปิยวรรณ</t>
  </si>
  <si>
    <t>ศน.หนึ่งคืนเงิน / ฎ.655</t>
  </si>
  <si>
    <t>ปาริชาติ คืนเงินยืม พี.404</t>
  </si>
  <si>
    <t>คิดคำนวณได้ 100 %           (ศน.คืนเงินยืม)</t>
  </si>
  <si>
    <t>จัดให้ รร. 8 *5000 = 40,000</t>
  </si>
  <si>
    <t>28 มิย.60</t>
  </si>
  <si>
    <t>ค่าวัสดุ Stem อ.บึงสามพัน</t>
  </si>
  <si>
    <t>ฎ.1063</t>
  </si>
  <si>
    <t>ปาริชาติ</t>
  </si>
  <si>
    <t>ปิยะวรรณ์</t>
  </si>
  <si>
    <t>3 กค.</t>
  </si>
  <si>
    <t>ค่าวัสดุ รร.ชุมชนวังพิกุล</t>
  </si>
  <si>
    <t>ไอ.480</t>
  </si>
  <si>
    <t>ไอ.404</t>
  </si>
  <si>
    <t>ไอ.483</t>
  </si>
  <si>
    <t>จ้างถ่ายเอกสาร คำรับรอง</t>
  </si>
  <si>
    <t>4กค.</t>
  </si>
  <si>
    <t>ไอ.485</t>
  </si>
  <si>
    <t>4 กค.</t>
  </si>
  <si>
    <t>เอกสารอบรม ศตวรรษที่ 21</t>
  </si>
  <si>
    <t>ไอ.486</t>
  </si>
  <si>
    <t>วัสดุ สะเต็ม</t>
  </si>
  <si>
    <t>5 กค.</t>
  </si>
  <si>
    <t>วัสดุ รร.คลองยาง</t>
  </si>
  <si>
    <t>5 กค</t>
  </si>
  <si>
    <t>ฎ.1095</t>
  </si>
  <si>
    <t>ฎ.1098</t>
  </si>
  <si>
    <t>ฎ.1099</t>
  </si>
  <si>
    <t>ฎ.1100</t>
  </si>
  <si>
    <t>วัสดุ รร.รวมทรัพย์</t>
  </si>
  <si>
    <t>วัสดุ รร.โคกกรวด</t>
  </si>
  <si>
    <t>วัสดุ รร.เนินคนธา</t>
  </si>
  <si>
    <t>ฎ.1105</t>
  </si>
  <si>
    <t>ฎ.1109</t>
  </si>
  <si>
    <t>ฎ.1110</t>
  </si>
  <si>
    <t>วัสดุ รร.บึงนาจาน</t>
  </si>
  <si>
    <t>วัสดุ ศรีเทพ</t>
  </si>
  <si>
    <t>ฎ.1115</t>
  </si>
  <si>
    <t>ฎ.1116</t>
  </si>
  <si>
    <t>วัสดุ รร.ห้วยโป่ง-ไผ่ขวาง</t>
  </si>
  <si>
    <t>ฎ.1117</t>
  </si>
  <si>
    <t>วัสดุ รร.หนองสะแก</t>
  </si>
  <si>
    <t>น้ำดื่ม มิย.60</t>
  </si>
  <si>
    <t>ฎ.1120</t>
  </si>
  <si>
    <t>6 กค.</t>
  </si>
  <si>
    <t>ถ่ายเอกสาร นโยบาย ศธ</t>
  </si>
  <si>
    <t>6 กค</t>
  </si>
  <si>
    <t>ไอ.511</t>
  </si>
  <si>
    <t>ไอ.518</t>
  </si>
  <si>
    <t>วัสดุ รร.ลำนารวย</t>
  </si>
  <si>
    <t>วัสดุ รร.ใหม่วิไลวัล</t>
  </si>
  <si>
    <t>ไอ.529</t>
  </si>
  <si>
    <t>12 กค.</t>
  </si>
  <si>
    <t>ไอ.531</t>
  </si>
  <si>
    <t>วัสดุ รร.บ้านโคกสง่า</t>
  </si>
  <si>
    <t>17 กค.</t>
  </si>
  <si>
    <t>พี.659</t>
  </si>
  <si>
    <t>วัสดุ รร.บ้านสระกรวด</t>
  </si>
  <si>
    <t>วัสดุ รร.บ้านซับสมบุรณ์</t>
  </si>
  <si>
    <t>18 กค.</t>
  </si>
  <si>
    <t>ถ่ายเอกสาร</t>
  </si>
  <si>
    <t>ไอ.540</t>
  </si>
  <si>
    <t>ไอ.642</t>
  </si>
  <si>
    <t>19 กค.</t>
  </si>
  <si>
    <t>พี.681</t>
  </si>
  <si>
    <t>อบรม  รร.โคกรังน้อย</t>
  </si>
  <si>
    <t>พี.484</t>
  </si>
  <si>
    <t>ไอ.532</t>
  </si>
  <si>
    <t>ไอ.533</t>
  </si>
  <si>
    <t>ฎ.1119</t>
  </si>
  <si>
    <t>ฎ..1123</t>
  </si>
  <si>
    <t>ศูนย์ฯ บึงสามพันหนองแจง</t>
  </si>
  <si>
    <t>ศูนย์ฯ ท่าโรงโคกปรง</t>
  </si>
  <si>
    <t>ศูนย์ฯ สระประดู่</t>
  </si>
  <si>
    <t>ศูนย์ฯ พุเตยพุขาม</t>
  </si>
  <si>
    <t>รร.บ้านสามัคคีพัฒนา</t>
  </si>
  <si>
    <t>รร.บ้านรังย้อย</t>
  </si>
  <si>
    <t>20 กค.</t>
  </si>
  <si>
    <t xml:space="preserve">  วังพิกุล</t>
  </si>
  <si>
    <t>พี.689</t>
  </si>
  <si>
    <t>ไอ.545</t>
  </si>
  <si>
    <t>ไอ.547</t>
  </si>
  <si>
    <t>21 กค.</t>
  </si>
  <si>
    <t>24 กค.</t>
  </si>
  <si>
    <t>ค่าวัสดุ Stem ท่าด้วง</t>
  </si>
  <si>
    <t xml:space="preserve">  ร.ร. วังใหญ่</t>
  </si>
  <si>
    <t>ไอ.552</t>
  </si>
  <si>
    <t>ป้ายไวนิล ลูกเสือ</t>
  </si>
  <si>
    <t>วัสดุ ลูกเสือ</t>
  </si>
  <si>
    <t>ไอ.553</t>
  </si>
  <si>
    <t>ไอ.554</t>
  </si>
  <si>
    <t>ค่าวัดุอ่านออกเขียได้ฯ 100 %</t>
  </si>
  <si>
    <t>ไอ.558</t>
  </si>
  <si>
    <t>ไอ.559</t>
  </si>
  <si>
    <t>ค่าเอกสารห้องสมุด  3 ดี</t>
  </si>
  <si>
    <t>25 กค.</t>
  </si>
  <si>
    <t>ไอ.565</t>
  </si>
  <si>
    <t>จ้างทำพวงมาลา สมเด็จพระนารายณ์</t>
  </si>
  <si>
    <t>26 กค.</t>
  </si>
  <si>
    <t>เงินยืม หน.กุ๊ก</t>
  </si>
  <si>
    <t>พี.710</t>
  </si>
  <si>
    <t>27 กค.</t>
  </si>
  <si>
    <t>เงินยืม กชนิภา</t>
  </si>
  <si>
    <t>พี.713</t>
  </si>
  <si>
    <t xml:space="preserve">                                       ยอดรวม   </t>
  </si>
  <si>
    <t>ณ  วันที่  31  ก.ค  2560</t>
  </si>
  <si>
    <t>คืนเงินยืม พี.689 ปาริชาติ</t>
  </si>
  <si>
    <t>ป้ายไวนิล ร.10</t>
  </si>
  <si>
    <t>ไอ.572</t>
  </si>
  <si>
    <t>1 สค.60</t>
  </si>
  <si>
    <t>พี.746</t>
  </si>
  <si>
    <t>พี.727</t>
  </si>
  <si>
    <t>พี.743</t>
  </si>
  <si>
    <t>เงินยืม ปัทมาภรณ์</t>
  </si>
  <si>
    <t>2 สค.60</t>
  </si>
  <si>
    <t>ยอด/90,000</t>
  </si>
  <si>
    <t>ไอ.577</t>
  </si>
  <si>
    <t>3 สค.60</t>
  </si>
  <si>
    <t>พี.723</t>
  </si>
  <si>
    <t>คชจ.อบรม รร.</t>
  </si>
  <si>
    <t>4 สค.60</t>
  </si>
  <si>
    <t>พี.776</t>
  </si>
  <si>
    <t>10สค.60</t>
  </si>
  <si>
    <t>ไอ.580</t>
  </si>
  <si>
    <t>10 สค.60</t>
  </si>
  <si>
    <t>น้ำดื่ม กค.60</t>
  </si>
  <si>
    <t>ไอ.590</t>
  </si>
  <si>
    <t>เอกสาร ควบคุมภายใน</t>
  </si>
  <si>
    <t>ไอ.592</t>
  </si>
  <si>
    <t>เอกสารการประชุม</t>
  </si>
  <si>
    <t>ไอ.581</t>
  </si>
  <si>
    <t>ป้ายไวนิล อังกฤษ</t>
  </si>
  <si>
    <t>ไอ.587</t>
  </si>
  <si>
    <t>ไอ.585</t>
  </si>
  <si>
    <t>พี.591</t>
  </si>
  <si>
    <t>ค่าเอกสารฯ</t>
  </si>
  <si>
    <t>รองวีรพล ยืมเงิน</t>
  </si>
  <si>
    <t xml:space="preserve">ณ  วันที่     ส.ค.   2560               </t>
  </si>
  <si>
    <t>15 สค.</t>
  </si>
  <si>
    <t>ไอ.600</t>
  </si>
  <si>
    <t>ไอ.601</t>
  </si>
  <si>
    <t>15 สค.60</t>
  </si>
  <si>
    <t>พี.824</t>
  </si>
  <si>
    <t>ปาริชาติ ขอเบิก</t>
  </si>
  <si>
    <t>วารสารปะชาสัมพันธ์ ค.3</t>
  </si>
  <si>
    <t>น้ำดื่ม</t>
  </si>
  <si>
    <t>ซักผ้าปูโต๊ะ</t>
  </si>
  <si>
    <t>ไอ.609</t>
  </si>
  <si>
    <t xml:space="preserve">   ศน.หน่อยขอกั/ค่าวัสดุ</t>
  </si>
  <si>
    <t>ปัทมาคืนเงินสด</t>
  </si>
  <si>
    <t xml:space="preserve"> ซักผ้าคลุมโต๊ะ</t>
  </si>
  <si>
    <t>พานดอกไม้หน้า สนง.เขต</t>
  </si>
  <si>
    <t>16 สค.60</t>
  </si>
  <si>
    <t>ไอ.616</t>
  </si>
  <si>
    <t>wv.617</t>
  </si>
  <si>
    <t>จัดทำคู่มือ พรบ.0จัดซื้อ/จ้าง</t>
  </si>
  <si>
    <t xml:space="preserve">ณ  วันที่     ส.ค..  2560               </t>
  </si>
  <si>
    <t xml:space="preserve">                                สำนักงานเขตพื้นที่การศึกษาเพชรบูรณ์ เขต 3                                                    </t>
  </si>
  <si>
    <t>งบยุทธศาสตร์</t>
  </si>
  <si>
    <t xml:space="preserve">                                สำนักงานเขตพื้นที่การศึกษาเพชรบูรณ์ เขต 3                                                     </t>
  </si>
  <si>
    <t xml:space="preserve">                                สำนักงานเขตพื้นที่การศึกษาเพชรบูรณ์ เขต 3                                                   </t>
  </si>
  <si>
    <t>กัน คชจ.ประชุมตัดงบ</t>
  </si>
  <si>
    <t>ปรับปรุงสวนหย่อม  5 ส.</t>
  </si>
  <si>
    <t>ค่าแผ่นพับ</t>
  </si>
  <si>
    <t>18 สค.</t>
  </si>
  <si>
    <t>ไอ.622</t>
  </si>
  <si>
    <t xml:space="preserve">                                       ยอดรวม</t>
  </si>
  <si>
    <t>24 สค.60</t>
  </si>
  <si>
    <t>พี.890</t>
  </si>
  <si>
    <t>ปิยะวรรณ์ ยืมเงิน (ยอดยืม 17,680)</t>
  </si>
  <si>
    <t>พี.895</t>
  </si>
  <si>
    <t>16สค..60</t>
  </si>
  <si>
    <t>พี.903</t>
  </si>
  <si>
    <t>เงินยืม อ.บุญนาค</t>
  </si>
  <si>
    <t>25 สค.60</t>
  </si>
  <si>
    <t>ไอ.639</t>
  </si>
  <si>
    <t>28 สค.60</t>
  </si>
  <si>
    <t xml:space="preserve"> งบ ICU</t>
  </si>
  <si>
    <t xml:space="preserve">  ร.002</t>
  </si>
  <si>
    <t>25 l8.60</t>
  </si>
  <si>
    <t>/ว 3765</t>
  </si>
  <si>
    <t>ซ่อมแซมอาคารฯ  รร.บ้านท่าโรง</t>
  </si>
  <si>
    <t>ไอ.645</t>
  </si>
  <si>
    <t xml:space="preserve">   ศน.หน่อย เบิก/จ้างทำ ซีดี</t>
  </si>
  <si>
    <t>31 สค.60</t>
  </si>
  <si>
    <t xml:space="preserve"> ตัดไป จัดสรรให้กับศูนย์พัฒนาฯ</t>
  </si>
  <si>
    <t xml:space="preserve">ณ  วันที่   31 ส.ค 2560               </t>
  </si>
  <si>
    <t>คงเหลือจริง</t>
  </si>
  <si>
    <t>5 กย.60</t>
  </si>
  <si>
    <t>พี.968</t>
  </si>
  <si>
    <t>6 กย.60</t>
  </si>
  <si>
    <t>7 กย.60</t>
  </si>
  <si>
    <t>สรุปผลการประเมิน  ศูนย์พุเตย-สระประดู่    13 ร.ร.</t>
  </si>
  <si>
    <t>ชุมชนพุเตย</t>
  </si>
  <si>
    <t>เข็มทอง</t>
  </si>
  <si>
    <t>โคกปรือ</t>
  </si>
  <si>
    <t>พุขาม</t>
  </si>
  <si>
    <t>ลำนารวย</t>
  </si>
  <si>
    <t>บึงกระจัง</t>
  </si>
  <si>
    <t>โคกสง่า</t>
  </si>
  <si>
    <t xml:space="preserve">      ระดับดี   5 รร.</t>
  </si>
  <si>
    <t xml:space="preserve">     ระดับดีมาก   8 รร.   </t>
  </si>
  <si>
    <t>หนองคล้า</t>
  </si>
  <si>
    <t>ตะกุดไผ่</t>
  </si>
  <si>
    <t>พรหมยาม</t>
  </si>
  <si>
    <t>ไร่ตาพุฒ</t>
  </si>
  <si>
    <t xml:space="preserve">        - ร.ร.สระประดู่  ขอประเมินที่ศูนย์น้ำร้อน</t>
  </si>
  <si>
    <t>แก่งหินปูน</t>
  </si>
  <si>
    <t>พี.980</t>
  </si>
  <si>
    <t>คชจ.ประชุม (ปลากันไว้ 4 พัน)</t>
  </si>
  <si>
    <t>พี.973</t>
  </si>
  <si>
    <t>พี.991</t>
  </si>
  <si>
    <t>ยืมเงินประชุม ผู้บริหาร ร.ร.</t>
  </si>
  <si>
    <t>เกื้อ</t>
  </si>
  <si>
    <t>15 กย.60</t>
  </si>
  <si>
    <t xml:space="preserve">  ค่าเอกสารอบรม พรบ.ซื้อจ้าง  16-17 กย.</t>
  </si>
  <si>
    <t>( PO/ ค้างในมือ)</t>
  </si>
  <si>
    <t xml:space="preserve">ณ  วันที่       ก.ย..  2560               </t>
  </si>
  <si>
    <t xml:space="preserve">ณ  วันที่       ก.ย.  2560               </t>
  </si>
  <si>
    <t xml:space="preserve">ณ  วันที่          ก.ย.  2560               </t>
  </si>
  <si>
    <t xml:space="preserve">ณ  วันที่     ก.ย.   2560               </t>
  </si>
  <si>
    <t xml:space="preserve">ณ  วันที่      ก.ย.   2560               </t>
  </si>
  <si>
    <t xml:space="preserve">ณ  วันที่         ก.ย. 2560               </t>
  </si>
  <si>
    <t xml:space="preserve">ณ  วันที่           ก.ย.   2560               </t>
  </si>
  <si>
    <t xml:space="preserve">ณ  วันที่        ก.ย..  2560               </t>
  </si>
  <si>
    <t>ไอ.683</t>
  </si>
  <si>
    <t>ไอ.682</t>
  </si>
  <si>
    <t>ค่าเอกสาร พรบ.ซื้อจ้าง</t>
  </si>
  <si>
    <t>น้ำดื่ม ส.ค..60</t>
  </si>
  <si>
    <t>20 กย.60</t>
  </si>
  <si>
    <t>พี.1066</t>
  </si>
  <si>
    <t>พี.1072</t>
  </si>
  <si>
    <t>ประชุม สภากาแฟ 4 ครั้ง</t>
  </si>
  <si>
    <t xml:space="preserve">   ตัดไปเหลือจ่าย 2</t>
  </si>
  <si>
    <t>เหลือ</t>
  </si>
  <si>
    <t>26 กย.60</t>
  </si>
  <si>
    <t>ไอ.706</t>
  </si>
  <si>
    <t>ไอ.707</t>
  </si>
  <si>
    <t>29 กย.60</t>
  </si>
  <si>
    <t>2กย.</t>
  </si>
  <si>
    <t xml:space="preserve"> ร. 05046</t>
  </si>
  <si>
    <t xml:space="preserve"> ร. 411018</t>
  </si>
  <si>
    <t xml:space="preserve"> ร.26002</t>
  </si>
  <si>
    <t xml:space="preserve"> ร.26003</t>
  </si>
  <si>
    <t xml:space="preserve"> ร.26004</t>
  </si>
  <si>
    <t xml:space="preserve"> ร.26042</t>
  </si>
  <si>
    <t xml:space="preserve"> ร.28020</t>
  </si>
  <si>
    <t xml:space="preserve"> ร.28021</t>
  </si>
  <si>
    <t xml:space="preserve"> ร.28022</t>
  </si>
  <si>
    <t xml:space="preserve"> ร.28041</t>
  </si>
  <si>
    <t xml:space="preserve"> ร.439016</t>
  </si>
  <si>
    <t xml:space="preserve"> ร.45047</t>
  </si>
  <si>
    <t xml:space="preserve"> ร.53008</t>
  </si>
  <si>
    <t>ณ 29 กย. 60</t>
  </si>
  <si>
    <t>ไอ.731</t>
  </si>
  <si>
    <t xml:space="preserve">ณ  วันที่       2560               </t>
  </si>
  <si>
    <t xml:space="preserve">                      ยอดรวม</t>
  </si>
  <si>
    <t>20 ตค.60</t>
  </si>
  <si>
    <t>ว.4826</t>
  </si>
  <si>
    <t>27 ตค.60</t>
  </si>
  <si>
    <t>/ว 4879</t>
  </si>
  <si>
    <t>/ว4826</t>
  </si>
  <si>
    <t>รหัส33008</t>
  </si>
  <si>
    <t>รหัส 34002</t>
  </si>
  <si>
    <t>สรุปรายการเงินงบกลยุทธ์โครงการ</t>
  </si>
  <si>
    <t>18 ตค.60</t>
  </si>
  <si>
    <t>ว.4808</t>
  </si>
  <si>
    <t>งบกลยุทธ์โครงการ</t>
  </si>
  <si>
    <t>19 ตค.60</t>
  </si>
  <si>
    <t>ว.4784</t>
  </si>
  <si>
    <t>ว.4783</t>
  </si>
  <si>
    <t>ครูขั้นวิกฤต ครั้งที่ 1</t>
  </si>
  <si>
    <t>ค่าจ้าง เขต 9 ราย  ครั้งที่ 1</t>
  </si>
  <si>
    <t>ว.4857</t>
  </si>
  <si>
    <t>ค่าจ้างครูธุรการ   ครั้งที่ 1</t>
  </si>
  <si>
    <t>จ้างนักการฯ    ครั้งที่ 1</t>
  </si>
  <si>
    <t xml:space="preserve">                              - ไตรมาสที่ 1             ร้อยละ   30.29</t>
  </si>
  <si>
    <t xml:space="preserve">                              - ไตรมาสที่ 2             ร้อยละ   52.29</t>
  </si>
  <si>
    <t xml:space="preserve">                              - ไตรมาสที่ 3             ร้อยละ   74.29</t>
  </si>
  <si>
    <t>ร้อยละ   88</t>
  </si>
  <si>
    <t>ร้อยละ   21.11</t>
  </si>
  <si>
    <t>ร้อยละ   43.11</t>
  </si>
  <si>
    <t>ร้อยละ   65.11</t>
  </si>
  <si>
    <t xml:space="preserve">       - ไตรมาสที่ 1   ร้อยละ   30.29</t>
  </si>
  <si>
    <t xml:space="preserve">       - ไตรมาสที่ 2   ร้อยละ   52.29</t>
  </si>
  <si>
    <t xml:space="preserve">       - ไตรมาสที่ 3   ร้อยละ   74.29</t>
  </si>
  <si>
    <t xml:space="preserve">       - ไตรมาสที่ 4   ร้อยละ   96</t>
  </si>
  <si>
    <t>รายจ่ายประจำ</t>
  </si>
  <si>
    <t xml:space="preserve">      รายจ่ายภาพรวม</t>
  </si>
  <si>
    <t xml:space="preserve">   ร้อยละ   33</t>
  </si>
  <si>
    <t xml:space="preserve">   ร้อยละ   55</t>
  </si>
  <si>
    <t xml:space="preserve">   ร้อยละ   77</t>
  </si>
  <si>
    <t xml:space="preserve">   ร้อยละ    98.36</t>
  </si>
  <si>
    <t xml:space="preserve">   รายจ่ายงบลงทุน</t>
  </si>
  <si>
    <t xml:space="preserve">      ร้อยละ   21.11</t>
  </si>
  <si>
    <t xml:space="preserve">      ร้อยละ   43.11</t>
  </si>
  <si>
    <t xml:space="preserve">      ร้อยละ   65.11</t>
  </si>
  <si>
    <t xml:space="preserve">      ร้อยละ   88</t>
  </si>
  <si>
    <t>ร.34002</t>
  </si>
  <si>
    <t>02 พย.60</t>
  </si>
  <si>
    <t>ว.4928</t>
  </si>
  <si>
    <t>ค่าเดินทางประชุม รร.ต้นแบบนักเรียนสุขภาพดี</t>
  </si>
  <si>
    <t>รร.รวมทรัพย์</t>
  </si>
  <si>
    <t>ว.4953</t>
  </si>
  <si>
    <t>ค่าขยายเขต ซ่อมแซมระบบไฟฟ้า (โรงเรียน)</t>
  </si>
  <si>
    <t xml:space="preserve">  ร.29047</t>
  </si>
  <si>
    <t>คชจ.เดินทางประชุม DLIT</t>
  </si>
  <si>
    <t>ศน.หน่อย</t>
  </si>
  <si>
    <t>7 พย.60</t>
  </si>
  <si>
    <t>ว.4981</t>
  </si>
  <si>
    <t>ว.5047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</si>
  <si>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</si>
  <si>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8 พย.60</t>
  </si>
  <si>
    <t>ว 5062</t>
  </si>
  <si>
    <t>เงินอุดหนุนภาคเรียน 2/60 (70%)</t>
  </si>
  <si>
    <t>ฎ.40-42</t>
  </si>
  <si>
    <t>9 พย.60</t>
  </si>
  <si>
    <t>เบิกเงิน 3 ฎีกา</t>
  </si>
  <si>
    <t>1 พย.60</t>
  </si>
  <si>
    <t>ฎ.20</t>
  </si>
  <si>
    <t>ค่าเดินทาง ผอ.เขตฯ</t>
  </si>
  <si>
    <t>ฎ.21</t>
  </si>
  <si>
    <t>ฎ.22</t>
  </si>
  <si>
    <t>ค่าเดินทาง หน.คนึง</t>
  </si>
  <si>
    <t>ค่าเดินทาง ศน.แอน</t>
  </si>
  <si>
    <t>ฎ.26</t>
  </si>
  <si>
    <t>เบิกของ กย.60 /ทีโอที</t>
  </si>
  <si>
    <t>ฎ.27</t>
  </si>
  <si>
    <t>เบิกของ กย.60 /cat .net</t>
  </si>
  <si>
    <t>เบิกของ กย.60/AIS</t>
  </si>
  <si>
    <t>ฎ.23</t>
  </si>
  <si>
    <t>ฎ.24</t>
  </si>
  <si>
    <t xml:space="preserve">    12.1 ค่าประปา</t>
  </si>
  <si>
    <t>เบิกของ กย.60</t>
  </si>
  <si>
    <t>เบิกของ ตค.60</t>
  </si>
  <si>
    <t>2 พย.60</t>
  </si>
  <si>
    <t>Inv.4</t>
  </si>
  <si>
    <t>Inv.5</t>
  </si>
  <si>
    <t>ฎ.25</t>
  </si>
  <si>
    <t>ฎ.34</t>
  </si>
  <si>
    <t xml:space="preserve">     12.2 ค่าไฟฟ้า</t>
  </si>
  <si>
    <t xml:space="preserve">     12.3 ค่าไปรษณีย์</t>
  </si>
  <si>
    <t xml:space="preserve">    12.4 ค่าโทรศัพท์</t>
  </si>
  <si>
    <t>ฎ.33</t>
  </si>
  <si>
    <t>ค่าเดินทาง ศน.หน่อย</t>
  </si>
  <si>
    <t>ฎ.43</t>
  </si>
  <si>
    <t>พี.28</t>
  </si>
  <si>
    <t>สรุปผลการเบิกจ่ายเงินงบประมาณ  ปี  2561</t>
  </si>
  <si>
    <t>รายงานผลการบริหารงบประมาณประจำปีงบประมาณ 2561</t>
  </si>
  <si>
    <t>22 พย.60</t>
  </si>
  <si>
    <t>ว.5205</t>
  </si>
  <si>
    <t>ค่าจ้างครูวิทย์-คณิต์   ครั้งที่ 1</t>
  </si>
  <si>
    <t>23 พย.60</t>
  </si>
  <si>
    <t xml:space="preserve">  ร.29031</t>
  </si>
  <si>
    <t>24 พย.60</t>
  </si>
  <si>
    <t>ว.5245</t>
  </si>
  <si>
    <t>คชจ.เดินทางประชุมการอ่านและเขียนภาษาไทย</t>
  </si>
  <si>
    <t>21 พย.60</t>
  </si>
  <si>
    <t>ว.5175</t>
  </si>
  <si>
    <t>ค่าเดินทางอบรมด้านการตรวจสอบภายใน</t>
  </si>
  <si>
    <t>20 พย.60</t>
  </si>
  <si>
    <t>ฎ.44</t>
  </si>
  <si>
    <t>เบิก ตค. - พย.60</t>
  </si>
  <si>
    <t>ฎ.55</t>
  </si>
  <si>
    <t>เบิกของ พย.60</t>
  </si>
  <si>
    <t>ฎ.56</t>
  </si>
  <si>
    <t>ฎ.57</t>
  </si>
  <si>
    <t>ฎ.58</t>
  </si>
  <si>
    <t>ฎ.59</t>
  </si>
  <si>
    <t>ฎ.60</t>
  </si>
  <si>
    <t>ฎ.61</t>
  </si>
  <si>
    <t>ฎ.53</t>
  </si>
  <si>
    <t>เงินยืม กานพิชชาพัชร์</t>
  </si>
  <si>
    <t>ฎ.54</t>
  </si>
  <si>
    <t>เบิกของ ตค.60 /cat .net</t>
  </si>
  <si>
    <t>พี.48</t>
  </si>
  <si>
    <t>ค่าเดินทาง รร.วังเหว</t>
  </si>
  <si>
    <t>ฎ.62</t>
  </si>
  <si>
    <t>ค่าวัสดุเร่งด่วน</t>
  </si>
  <si>
    <t>ค่าตรายาง</t>
  </si>
  <si>
    <t>ฎ.63</t>
  </si>
  <si>
    <t>ฎ.64</t>
  </si>
  <si>
    <t>ซ่อมปริ้นเตอร์</t>
  </si>
  <si>
    <t>20พย.60</t>
  </si>
  <si>
    <t>ฎ.65</t>
  </si>
  <si>
    <t>ช่อมรถ 4701 พช.</t>
  </si>
  <si>
    <t>ฎ.66</t>
  </si>
  <si>
    <t>เบิกของ ตค.60 /ทีโอที</t>
  </si>
  <si>
    <t>พรเมษา</t>
  </si>
  <si>
    <t>ฎ.70</t>
  </si>
  <si>
    <t>เงินยืม ผอ.คนึง</t>
  </si>
  <si>
    <t>ฎ.71</t>
  </si>
  <si>
    <t>ฎ.76</t>
  </si>
  <si>
    <t>เบิกของ ตค.60/AIS</t>
  </si>
  <si>
    <t>p.70</t>
  </si>
  <si>
    <t>เบิกของ ตค. - พย.60</t>
  </si>
  <si>
    <t>p.71</t>
  </si>
  <si>
    <t>I.14</t>
  </si>
  <si>
    <t>กชนิภา</t>
  </si>
  <si>
    <t>1ธค.60</t>
  </si>
  <si>
    <t>พี.72</t>
  </si>
  <si>
    <t>เงินยืมประชุมผู้บริหาร 7 ธค.60</t>
  </si>
  <si>
    <t>พี.75</t>
  </si>
  <si>
    <t>เงินยืม โครงการNT ป.1-ป.3</t>
  </si>
  <si>
    <t>ศน.วรรณ์</t>
  </si>
  <si>
    <t>4 ธค.60</t>
  </si>
  <si>
    <t>ไอ.38</t>
  </si>
  <si>
    <t>เบิกของ พย..60</t>
  </si>
  <si>
    <t>พี.79</t>
  </si>
  <si>
    <t>ค่าพวงมาลาวันปิยะมหาราช</t>
  </si>
  <si>
    <t>ค่าน้ำดื่ม ตค.60</t>
  </si>
  <si>
    <t>พี.76</t>
  </si>
  <si>
    <t>พี.77</t>
  </si>
  <si>
    <t>ไอ.23</t>
  </si>
  <si>
    <t>ไอ.25</t>
  </si>
  <si>
    <t>3 พย.60</t>
  </si>
  <si>
    <t>Inv.24</t>
  </si>
  <si>
    <t>4  ธค.60</t>
  </si>
  <si>
    <t xml:space="preserve">  12.ค่าอาหารทำการนอกเวลา</t>
  </si>
  <si>
    <t xml:space="preserve">    3. ค่าซ่อมแอร์</t>
  </si>
  <si>
    <t xml:space="preserve">   4. ค่าน้ำมันเชื้อเพลิง</t>
  </si>
  <si>
    <t xml:space="preserve"> 1. ค่าซ่อมแซมครุภัณฑ์</t>
  </si>
  <si>
    <t xml:space="preserve">        12. ค่าสาธารณูปโภค</t>
  </si>
  <si>
    <t>สู่ความเป็นเลิศ</t>
  </si>
  <si>
    <t>โครงการพัฒนาสมรรถนะเพื่อการนำองค์กร</t>
  </si>
  <si>
    <t>เงินยืมโครงการพัฒนสมรรถนะผู้นำองค์กร</t>
  </si>
  <si>
    <t>โครงการศิลปหัตถกรรมนักเรียน ปี 2560 ภาค/ชาติ</t>
  </si>
  <si>
    <t>โครงการขับเคลื่อนหลักปรัชญาเศรษฐกิจพอเพียง</t>
  </si>
  <si>
    <t>สู่สถานศึกษาดำเนินการปี งปม.2561</t>
  </si>
  <si>
    <t>ศน.แอน</t>
  </si>
  <si>
    <t>ศน.หนึ่ง</t>
  </si>
  <si>
    <t>โครงการติดตามพัฒนาคุณภาพการจัดการศึกษา</t>
  </si>
  <si>
    <t>โครงการประเมินความรู้พื้นฐานนักเรียนชั้น ป.1, ป.3</t>
  </si>
  <si>
    <t>30 พย.60</t>
  </si>
  <si>
    <t>รวมพลังยกระดับคุณภาพการศึกษาเพื่อพัฒนาเด็กไทย</t>
  </si>
  <si>
    <t>ให้อ่าน เขียนและคำนวณได้ 100 % ปีการศึกษา 2560</t>
  </si>
  <si>
    <t>โครงการพัฒนาประสิทธิภาพการบริหารจัดการ</t>
  </si>
  <si>
    <t>โครงการจัดทำแผนปฎิบัติการ ปี 2561</t>
  </si>
  <si>
    <t>เงินยืม โครงการจัดทำแผน ปี 61</t>
  </si>
  <si>
    <t>งบตามภารกิจของสำนักงาน</t>
  </si>
  <si>
    <t>7 ธค.60</t>
  </si>
  <si>
    <t>ไอ.53</t>
  </si>
  <si>
    <t>พี.83</t>
  </si>
  <si>
    <t>ค่าเดินทาง พรรณทิพย์</t>
  </si>
  <si>
    <t>ค่าเดินทาง อนวัฒน์/สุกันยา</t>
  </si>
  <si>
    <t>พี.82</t>
  </si>
  <si>
    <t>ค่าเดินทาง ศน.หนึ่ง</t>
  </si>
  <si>
    <t>พี.81</t>
  </si>
  <si>
    <t>พี.80</t>
  </si>
  <si>
    <t>ไอ.55</t>
  </si>
  <si>
    <t>ฎ.143</t>
  </si>
  <si>
    <t>ค่าเดินทาง ศน.หน่อย/ปัณณธร</t>
  </si>
  <si>
    <t>ฎ.142</t>
  </si>
  <si>
    <t>คชจ.อบรมเศรษฐกิจฯ</t>
  </si>
  <si>
    <t>I.68</t>
  </si>
  <si>
    <t>13 ธค.60</t>
  </si>
  <si>
    <t>ช่อมรถ 2394 พช.</t>
  </si>
  <si>
    <t>ไอ.70</t>
  </si>
  <si>
    <t>ไอ.69</t>
  </si>
  <si>
    <t>ค่าน้ำดื่ม พย.60</t>
  </si>
  <si>
    <t>ไอ.74</t>
  </si>
  <si>
    <t>ค่าวัสดุ  ห้องประชุม</t>
  </si>
  <si>
    <t>15 ธค.60</t>
  </si>
  <si>
    <t>ว.5529</t>
  </si>
  <si>
    <t>ค่าเดินทางประชุมชี้แจงทดสอบฯ NT</t>
  </si>
  <si>
    <t>ว.5536</t>
  </si>
  <si>
    <t>ค่าเดินทางอบรม รร.คุณธรรม (Roving Teams)</t>
  </si>
  <si>
    <t>ศณ.ปัณณ</t>
  </si>
  <si>
    <t>18 ธค.60</t>
  </si>
  <si>
    <t>ฎ.176</t>
  </si>
  <si>
    <t>ศน.ปัณณธร  ยืมเงิน</t>
  </si>
  <si>
    <t>โครงการรวมพลังประสานใจก้าวไปด้วยกัน</t>
  </si>
  <si>
    <t>ค่าจ้างถ่ายเอกสารประชุม ผู้บริหาร</t>
  </si>
  <si>
    <t>19 ธค.60</t>
  </si>
  <si>
    <t>ไอ.84</t>
  </si>
  <si>
    <t>ไอ.83</t>
  </si>
  <si>
    <t>เบิกของ พย.60 /ทีโอที</t>
  </si>
  <si>
    <t>ไอ.104</t>
  </si>
  <si>
    <t>เบิกของ ธค.60</t>
  </si>
  <si>
    <t>I.84</t>
  </si>
  <si>
    <t>ช่อมรถ 1317 พช.</t>
  </si>
  <si>
    <t xml:space="preserve">  ร.29052</t>
  </si>
  <si>
    <t>ว.5537</t>
  </si>
  <si>
    <t>ค่าพาหนะ  ภาคเรียน2/60  ครั้งที่ 1</t>
  </si>
  <si>
    <t>ทิพหทัย</t>
  </si>
  <si>
    <t>ค่าบริหารรถกระบะ</t>
  </si>
  <si>
    <t>ค่าบริหารรถตู้</t>
  </si>
  <si>
    <t>กวาง/ส่งเสริม</t>
  </si>
  <si>
    <t xml:space="preserve"> 19 ธค.60</t>
  </si>
  <si>
    <t>ว.5570</t>
  </si>
  <si>
    <t>ค่าดำเนินการรับนักเรียนปี 2561</t>
  </si>
  <si>
    <t>พี.107</t>
  </si>
  <si>
    <t>เบิก ธค. 60</t>
  </si>
  <si>
    <t>พี.109</t>
  </si>
  <si>
    <t>เบิก ธค.60</t>
  </si>
  <si>
    <t>พี110</t>
  </si>
  <si>
    <t>พี.111</t>
  </si>
  <si>
    <t>พี.113</t>
  </si>
  <si>
    <t>พี.112</t>
  </si>
  <si>
    <t>พี.114</t>
  </si>
  <si>
    <t>พี.115</t>
  </si>
  <si>
    <t>เบิกของ  ธค.60</t>
  </si>
  <si>
    <t>พี.116</t>
  </si>
  <si>
    <t>21 ธค.60</t>
  </si>
  <si>
    <t>ว.5636</t>
  </si>
  <si>
    <t>คชจ.โครงการแข่งขันทางวิชาการระดับนานาชาติ</t>
  </si>
  <si>
    <t>ว.5638</t>
  </si>
  <si>
    <t>ค่าเดินทางประชุมการทดสอบด้วยคอมพิวเตอร์</t>
  </si>
  <si>
    <t>14 ธค.60</t>
  </si>
  <si>
    <t>ว. 5534</t>
  </si>
  <si>
    <t>ระบบปฏิบัติการคอมฯ 15 ร.ร.</t>
  </si>
  <si>
    <t>งบเงินอุดหนุน</t>
  </si>
  <si>
    <t>ณ  วันที่   31  ธันวาคม    2560</t>
  </si>
  <si>
    <t>ค่าจ้าง002</t>
  </si>
  <si>
    <t>จ้าง 04</t>
  </si>
  <si>
    <t>อาคาร</t>
  </si>
  <si>
    <t>ประถมฯ</t>
  </si>
  <si>
    <t>ไอซียู</t>
  </si>
  <si>
    <t>ซ่อม 2</t>
  </si>
  <si>
    <t>คอมซีซี1</t>
  </si>
  <si>
    <t>ภารกิจ</t>
  </si>
  <si>
    <t>คก.</t>
  </si>
  <si>
    <t>ระบบคอม</t>
  </si>
  <si>
    <t>ร.29031</t>
  </si>
  <si>
    <t>ร.29047</t>
  </si>
  <si>
    <t>9 มค.61</t>
  </si>
  <si>
    <t>ว.75</t>
  </si>
  <si>
    <t>ประกันคุณภาพภ-ยในของสถานศึกษา</t>
  </si>
  <si>
    <t>ศน.เล็ก</t>
  </si>
  <si>
    <t>ณ  วันที่   31   มกราคม  2561</t>
  </si>
  <si>
    <t>รร.หนองบัวทอง</t>
  </si>
  <si>
    <t>รร.ปากตก</t>
  </si>
  <si>
    <t>รร.หนองบัวขาว</t>
  </si>
  <si>
    <t>รร.หนองชุมแสง</t>
  </si>
  <si>
    <t>รร.คลองกระจังวังไทร</t>
  </si>
  <si>
    <t>รร.ม่วงชุม</t>
  </si>
  <si>
    <t>รร.บ้านซับบอน</t>
  </si>
  <si>
    <t>รร.หนองพลวง</t>
  </si>
  <si>
    <t>รร.นาสวรรค์</t>
  </si>
  <si>
    <t>รร.บ้านจัดสรร</t>
  </si>
  <si>
    <t>รร.บ้านโคกสะอาด</t>
  </si>
  <si>
    <t>รร.นาน้ำโครม</t>
  </si>
  <si>
    <t>รร.บ้านนาสนุ่น</t>
  </si>
  <si>
    <t>รร.ซับบน้อยพัฒนา</t>
  </si>
  <si>
    <t>รร.โพทะเลประชาสรรค์</t>
  </si>
  <si>
    <t>รร.เนินสมบูรณ์</t>
  </si>
  <si>
    <t>รร.ราษฎร์เจริญ</t>
  </si>
  <si>
    <t>รร.ยางสาว</t>
  </si>
  <si>
    <t>รร.อนุบาลหนองไผ่</t>
  </si>
  <si>
    <t xml:space="preserve"> ซ่อมแซมระบบประปา</t>
  </si>
  <si>
    <t>รร.หนองไม้สอ</t>
  </si>
  <si>
    <t>รร.คลองดู่</t>
  </si>
  <si>
    <t>รร.ทุ่งเศรษฐี</t>
  </si>
  <si>
    <t>รร.หนองสะแก</t>
  </si>
  <si>
    <t>รร.ซับตะเคียนทอง</t>
  </si>
  <si>
    <t>รร.บ้านวังน้อย</t>
  </si>
  <si>
    <t>รร.บ้านท่าโรง</t>
  </si>
  <si>
    <t>รร.บ้านดาดอุดม</t>
  </si>
  <si>
    <t>3 มค.61</t>
  </si>
  <si>
    <t>ฎ.288</t>
  </si>
  <si>
    <t>เบิกของ ธค.60/AIS</t>
  </si>
  <si>
    <t>ฎ.296</t>
  </si>
  <si>
    <t>ค่าเดินทาง ครูรวมทรัพย์</t>
  </si>
  <si>
    <t>ฎ.295</t>
  </si>
  <si>
    <t>ค่าเดินทาง เรวัช ขับรถ</t>
  </si>
  <si>
    <t>ฎ.299</t>
  </si>
  <si>
    <t>เงินยืม ศน.หนอ่ย</t>
  </si>
  <si>
    <t>ฎ.300</t>
  </si>
  <si>
    <t>ค่าเดินทาง ผอ.นวลจันทร์</t>
  </si>
  <si>
    <t>ค่าเดินทาง ศน.เล็ก</t>
  </si>
  <si>
    <t>ค่าป้ายสติ๊กเกอร์/ ลูกโป่ง</t>
  </si>
  <si>
    <t>ค่าป้ายไวนิล รวมพลังฯ</t>
  </si>
  <si>
    <t>ค่าถ่ายเอกสารฯ</t>
  </si>
  <si>
    <t>ไอ.116</t>
  </si>
  <si>
    <t>ไอ.117</t>
  </si>
  <si>
    <t>ไอ.118</t>
  </si>
  <si>
    <t>ไอ.119</t>
  </si>
  <si>
    <t>5 มค.61</t>
  </si>
  <si>
    <t>10 มค.61</t>
  </si>
  <si>
    <t>ฎ.314</t>
  </si>
  <si>
    <t>ค่าเดินทาง กิตติกาญจ์/นิศานารถ</t>
  </si>
  <si>
    <t>ฎ.316</t>
  </si>
  <si>
    <t>ฎ.319</t>
  </si>
  <si>
    <t>คชจ.ประชุมคอนเฟอร์เรนจ์</t>
  </si>
  <si>
    <t>ฎ.317</t>
  </si>
  <si>
    <t>โครงการเพิ่มประสิทธิภาพการบริหารสู่ความเป็นเลิศ</t>
  </si>
  <si>
    <t>ปัทมาภรณ์</t>
  </si>
  <si>
    <t>ฎ.298</t>
  </si>
  <si>
    <t>เงินยืมปัทมาภรณ์</t>
  </si>
  <si>
    <t>เบิกของ ธค..60</t>
  </si>
  <si>
    <t>11 มค.61</t>
  </si>
  <si>
    <t>ฎ.230</t>
  </si>
  <si>
    <t>ฎ.321</t>
  </si>
  <si>
    <t>ฎ.322</t>
  </si>
  <si>
    <t>เงินยืม พี่อู้ด</t>
  </si>
  <si>
    <t>ฎ.318</t>
  </si>
  <si>
    <t>ฎ.323</t>
  </si>
  <si>
    <t>12 มค.61</t>
  </si>
  <si>
    <t>ฎ.325</t>
  </si>
  <si>
    <t xml:space="preserve">ณ  วันที่       มกราคม    2561               </t>
  </si>
  <si>
    <t>อำนวยการ</t>
  </si>
  <si>
    <t>12 ธค.60</t>
  </si>
  <si>
    <t>ฎ.141</t>
  </si>
  <si>
    <t>ค่าล่วงเวลา กลุ่มแผน</t>
  </si>
  <si>
    <t>ก.แผนจัด</t>
  </si>
  <si>
    <t xml:space="preserve">                             รวมสาธารณูฯ</t>
  </si>
  <si>
    <t xml:space="preserve">                      ยอดรวมทั้งหมด</t>
  </si>
  <si>
    <t>ณ  วันที่   31  มกราคม   2560</t>
  </si>
  <si>
    <t xml:space="preserve">                       ณ  วันที่  31 มกราคม  2561</t>
  </si>
  <si>
    <t>15 มค.61</t>
  </si>
  <si>
    <t>ไอ.134</t>
  </si>
  <si>
    <t>16 มค.61</t>
  </si>
  <si>
    <t>ฎ.345</t>
  </si>
  <si>
    <t>เบิกของ ธค.60 /cat .net</t>
  </si>
  <si>
    <t>ฎ.343</t>
  </si>
  <si>
    <t>เงินยืม รองสันติชัย</t>
  </si>
  <si>
    <t>คชจ.ประชุมฯ</t>
  </si>
  <si>
    <t>ฎ.344</t>
  </si>
  <si>
    <t>ฎ.346</t>
  </si>
  <si>
    <t>เบิกของ มค.61</t>
  </si>
  <si>
    <t>13ธค.60</t>
  </si>
  <si>
    <t>16มค.61</t>
  </si>
  <si>
    <t>ไอ.138</t>
  </si>
  <si>
    <t>ค่าน้ำดื่ม ธค.60</t>
  </si>
  <si>
    <t>ไอ.139</t>
  </si>
  <si>
    <t>ค่าซื้อพระบรมฉายาลักษณ์ ร.10</t>
  </si>
  <si>
    <t>ไอ.140</t>
  </si>
  <si>
    <t>ไอ.141</t>
  </si>
  <si>
    <t>ค่าจ้างถ่ายเอกสาร</t>
  </si>
  <si>
    <t>ไอ.142</t>
  </si>
  <si>
    <t>ไอ.143</t>
  </si>
  <si>
    <t>ช่อมรถ 1318 พช.</t>
  </si>
  <si>
    <t>ช่อมรถ 1479 พช.</t>
  </si>
  <si>
    <t>17 มค.61</t>
  </si>
  <si>
    <t>ว. 182</t>
  </si>
  <si>
    <t>ค่าตอบแทนครูผู้ทรงคุณค่าฯ งวดที่ 1</t>
  </si>
  <si>
    <t>22 มค.61</t>
  </si>
  <si>
    <t>ว.222</t>
  </si>
  <si>
    <t>คชจ.ประชุมใช้เครืองมือการคิดวิเคราะห์ในชั้นเรียน</t>
  </si>
  <si>
    <t>ว.301</t>
  </si>
  <si>
    <t>คชจ.ประชุม 4 กลุ่มสาระ  ผ่าน 6 ช่องทาง</t>
  </si>
  <si>
    <t>ศน.ปิยวรรณ์</t>
  </si>
  <si>
    <t>ฎ.358</t>
  </si>
  <si>
    <t>17มค.61</t>
  </si>
  <si>
    <t>ฎ.356</t>
  </si>
  <si>
    <t>คชจ.ประชุมรับ นร.</t>
  </si>
  <si>
    <t>ฎ.355</t>
  </si>
  <si>
    <t>คชจ.ประชุม 15 พย.60</t>
  </si>
  <si>
    <t>ค่าเดินทาง ผอ.สุนันท์</t>
  </si>
  <si>
    <t>ฎ.357</t>
  </si>
  <si>
    <t>ฎ.354</t>
  </si>
  <si>
    <t>เงินยืม ศน.หนึ่ง</t>
  </si>
  <si>
    <t>วันสำคัญ</t>
  </si>
  <si>
    <t>18 มค.61</t>
  </si>
  <si>
    <t>ไอ.148</t>
  </si>
  <si>
    <t>19 มค.61</t>
  </si>
  <si>
    <t>ไอ.149</t>
  </si>
  <si>
    <t>ป้ายไวนิล/ วันปีใหม่</t>
  </si>
  <si>
    <t>ป้ายไวนิล/ ร.10</t>
  </si>
  <si>
    <t>ไอ.150</t>
  </si>
  <si>
    <t>18มค.61</t>
  </si>
  <si>
    <t>ไอ.151</t>
  </si>
  <si>
    <t>ป้ายไวนิล 5 ส.</t>
  </si>
  <si>
    <t>ไอ.152</t>
  </si>
  <si>
    <t>เบิก มค. 61</t>
  </si>
  <si>
    <t>พี.161</t>
  </si>
  <si>
    <t>พี.162</t>
  </si>
  <si>
    <t>พี.163</t>
  </si>
  <si>
    <t>เบิก มค.61</t>
  </si>
  <si>
    <t>พี.164</t>
  </si>
  <si>
    <t>พี.165</t>
  </si>
  <si>
    <t>พี.160</t>
  </si>
  <si>
    <t>พี.167</t>
  </si>
  <si>
    <t>พี.168</t>
  </si>
  <si>
    <t>พี.169</t>
  </si>
  <si>
    <t>เบิกของ  มค.61</t>
  </si>
  <si>
    <t>พี.170</t>
  </si>
  <si>
    <t>เบิกของ ธค.60 /ทีโอที</t>
  </si>
  <si>
    <t>ฎ.381</t>
  </si>
  <si>
    <t>เบิกของ พย.60/AIS</t>
  </si>
  <si>
    <t>ฎ.382</t>
  </si>
  <si>
    <t>ฎ.384</t>
  </si>
  <si>
    <t>หน.ปาริชาติ</t>
  </si>
  <si>
    <t>โครงการพัฒนาฝืมือลูกจ้าง</t>
  </si>
  <si>
    <t>ฎ.392</t>
  </si>
  <si>
    <t>คชจ. พัฒนา</t>
  </si>
  <si>
    <t>ฎ.383</t>
  </si>
  <si>
    <t>ค่าเดินทาง ศน.ฟ๊อก</t>
  </si>
  <si>
    <t>ค่าป้ายไวนิล</t>
  </si>
  <si>
    <t>ฎ.390</t>
  </si>
  <si>
    <t>22 มค.</t>
  </si>
  <si>
    <t>ฎ.389</t>
  </si>
  <si>
    <t>รร.บ้านนาเฉลียง เบิก</t>
  </si>
  <si>
    <t>26 ,8.61</t>
  </si>
  <si>
    <t>ไอ.157</t>
  </si>
  <si>
    <t>ไอ.158</t>
  </si>
  <si>
    <t>ค่าวัสดุ 5 ส. ครั้ง 1</t>
  </si>
  <si>
    <t xml:space="preserve"> รับงบจากวัสดุ สนง.</t>
  </si>
  <si>
    <t xml:space="preserve"> ตัดไปเป็นค่าซ่อมครุภัณฑ์</t>
  </si>
  <si>
    <t>26 มค.61</t>
  </si>
  <si>
    <t>ไอ.159</t>
  </si>
  <si>
    <t>29 มค..61</t>
  </si>
  <si>
    <t>ไอ.160</t>
  </si>
  <si>
    <t>ซื้อต้นไม้ประดับ</t>
  </si>
  <si>
    <t>ค่าจัดทำพานพุ่ม สมเด็จพระนเรศวร</t>
  </si>
  <si>
    <t>ไอ.161</t>
  </si>
  <si>
    <t>29 มค.61</t>
  </si>
  <si>
    <t>ไอ.162</t>
  </si>
  <si>
    <t>ไอ.163</t>
  </si>
  <si>
    <t>ไอ.164</t>
  </si>
  <si>
    <t>ค่าวัสดุ สนง.</t>
  </si>
  <si>
    <t>ว.331</t>
  </si>
  <si>
    <t>คชจ.คณะกรรมการที่ปรึกษา/พี่เลี้ยง ผอ.ร.ร.ใหม่ 1 ปี</t>
  </si>
  <si>
    <t>30 มค.61</t>
  </si>
  <si>
    <t>ว.350</t>
  </si>
  <si>
    <t>คชจ.การสังเคราะห์ประเมินผลคุณภาพภายในสถานศึกษา</t>
  </si>
  <si>
    <t xml:space="preserve">                 รวม</t>
  </si>
  <si>
    <t>ณ  วันที่  31  มกราคม  2561</t>
  </si>
  <si>
    <t>เงินอุดหนุนปัจจัยพื้นฐานนักเรียนยากจน</t>
  </si>
  <si>
    <t>ภาคเรียนที่ 2/2560</t>
  </si>
  <si>
    <t>ฎ.338</t>
  </si>
  <si>
    <t>เบิกเงิน</t>
  </si>
  <si>
    <t xml:space="preserve">ณ  วันที่   31  ม.ค.   2560               </t>
  </si>
  <si>
    <t xml:space="preserve">                       ณ  วันที่   31 มกราคม    2561</t>
  </si>
  <si>
    <t xml:space="preserve">                       ณ  วันที่  31 มกราคม   2561</t>
  </si>
  <si>
    <t xml:space="preserve">ณ  วันที่     31  มกราคม   2561               </t>
  </si>
  <si>
    <t xml:space="preserve">ณ  วันที่   31  มค.  2560               </t>
  </si>
  <si>
    <t xml:space="preserve">ณ  วันที่    31 มค.2561               </t>
  </si>
  <si>
    <t xml:space="preserve">ณ  วันที่  31 ม.ค..  2561              </t>
  </si>
  <si>
    <t xml:space="preserve">ณ  วันที่     31 มกราคม    2561              </t>
  </si>
  <si>
    <t xml:space="preserve">ณ  วันที่  31  มกราคม   2561               </t>
  </si>
  <si>
    <t xml:space="preserve"> -ทำพีโอ ในระบบ </t>
  </si>
  <si>
    <t xml:space="preserve">ณ  วันที่   31   ม.ค. 2561               </t>
  </si>
  <si>
    <t xml:space="preserve">ณ  วันที่      มกราคม  2651               </t>
  </si>
  <si>
    <t xml:space="preserve">ณ  วันที่   31 มกราคม    2561              </t>
  </si>
  <si>
    <t>ไฟฟ้า</t>
  </si>
  <si>
    <t>น้ำมันตัดหญ้า</t>
  </si>
  <si>
    <t xml:space="preserve"> ตัดไปเป็นค่าน้ำมัน</t>
  </si>
  <si>
    <t xml:space="preserve">  รับจากซ๋อมแซมสิ่งก่อสร้าง</t>
  </si>
  <si>
    <t>ยืมไปเป็นค่าไปรษณีย์</t>
  </si>
  <si>
    <t xml:space="preserve">   ยืมไปเป็นค่าสาธารณูฯ</t>
  </si>
  <si>
    <t xml:space="preserve">  รับมาจากค่าเบี้ยเลี้ยง</t>
  </si>
  <si>
    <t xml:space="preserve">   รับจากค่าวัสดุ สนง.</t>
  </si>
  <si>
    <t>รหัส 34001</t>
  </si>
  <si>
    <t>งบตามโครงการ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</si>
</sst>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8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6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3"/>
      <color indexed="60"/>
      <name val="TH SarabunPSK"/>
      <family val="2"/>
    </font>
    <font>
      <sz val="12"/>
      <color indexed="36"/>
      <name val="TH SarabunPSK"/>
      <family val="2"/>
    </font>
    <font>
      <sz val="12"/>
      <color indexed="10"/>
      <name val="TH SarabunPSK"/>
      <family val="2"/>
    </font>
    <font>
      <b/>
      <sz val="14"/>
      <color indexed="10"/>
      <name val="AngsanaUPC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color rgb="FFC00000"/>
      <name val="TH SarabunPSK"/>
      <family val="2"/>
    </font>
    <font>
      <sz val="13"/>
      <color theme="7"/>
      <name val="TH SarabunPSK"/>
      <family val="2"/>
    </font>
    <font>
      <sz val="12"/>
      <color rgb="FF7030A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AngsanaUP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5" xfId="33" applyFont="1" applyBorder="1" applyAlignment="1">
      <alignment/>
    </xf>
    <xf numFmtId="43" fontId="22" fillId="0" borderId="0" xfId="33" applyFont="1" applyAlignment="1">
      <alignment/>
    </xf>
    <xf numFmtId="43" fontId="22" fillId="0" borderId="16" xfId="33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/>
    </xf>
    <xf numFmtId="43" fontId="0" fillId="0" borderId="0" xfId="0" applyNumberFormat="1" applyAlignment="1">
      <alignment/>
    </xf>
    <xf numFmtId="43" fontId="24" fillId="0" borderId="0" xfId="33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3" applyFont="1" applyAlignment="1">
      <alignment/>
    </xf>
    <xf numFmtId="43" fontId="26" fillId="0" borderId="0" xfId="33" applyFont="1" applyAlignment="1">
      <alignment/>
    </xf>
    <xf numFmtId="43" fontId="33" fillId="0" borderId="0" xfId="33" applyFont="1" applyAlignment="1">
      <alignment/>
    </xf>
    <xf numFmtId="0" fontId="33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3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/>
    </xf>
    <xf numFmtId="0" fontId="22" fillId="0" borderId="20" xfId="0" applyFont="1" applyBorder="1" applyAlignment="1">
      <alignment/>
    </xf>
    <xf numFmtId="43" fontId="22" fillId="0" borderId="21" xfId="33" applyFont="1" applyBorder="1" applyAlignment="1">
      <alignment/>
    </xf>
    <xf numFmtId="43" fontId="22" fillId="0" borderId="22" xfId="33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87" fontId="29" fillId="0" borderId="23" xfId="43" applyFont="1" applyBorder="1" applyAlignment="1">
      <alignment/>
    </xf>
    <xf numFmtId="187" fontId="29" fillId="0" borderId="24" xfId="43" applyFont="1" applyBorder="1" applyAlignment="1">
      <alignment/>
    </xf>
    <xf numFmtId="188" fontId="0" fillId="0" borderId="0" xfId="33" applyNumberFormat="1" applyFont="1" applyAlignment="1">
      <alignment/>
    </xf>
    <xf numFmtId="43" fontId="0" fillId="0" borderId="0" xfId="33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vertical="top"/>
    </xf>
    <xf numFmtId="43" fontId="36" fillId="0" borderId="0" xfId="33" applyFont="1" applyAlignment="1">
      <alignment/>
    </xf>
    <xf numFmtId="0" fontId="34" fillId="0" borderId="0" xfId="0" applyFont="1" applyAlignment="1">
      <alignment/>
    </xf>
    <xf numFmtId="43" fontId="33" fillId="0" borderId="15" xfId="33" applyFont="1" applyBorder="1" applyAlignment="1">
      <alignment/>
    </xf>
    <xf numFmtId="188" fontId="24" fillId="0" borderId="0" xfId="33" applyNumberFormat="1" applyFont="1" applyAlignment="1">
      <alignment/>
    </xf>
    <xf numFmtId="0" fontId="25" fillId="0" borderId="0" xfId="0" applyFont="1" applyBorder="1" applyAlignment="1">
      <alignment/>
    </xf>
    <xf numFmtId="188" fontId="24" fillId="0" borderId="0" xfId="33" applyNumberFormat="1" applyFont="1" applyBorder="1" applyAlignment="1">
      <alignment/>
    </xf>
    <xf numFmtId="43" fontId="24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3" fontId="22" fillId="0" borderId="12" xfId="3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5" xfId="0" applyFont="1" applyBorder="1" applyAlignment="1">
      <alignment/>
    </xf>
    <xf numFmtId="43" fontId="22" fillId="0" borderId="13" xfId="0" applyNumberFormat="1" applyFont="1" applyBorder="1" applyAlignment="1">
      <alignment/>
    </xf>
    <xf numFmtId="15" fontId="22" fillId="0" borderId="0" xfId="0" applyNumberFormat="1" applyFont="1" applyAlignment="1">
      <alignment/>
    </xf>
    <xf numFmtId="0" fontId="22" fillId="0" borderId="20" xfId="0" applyFont="1" applyBorder="1" applyAlignment="1">
      <alignment horizontal="left"/>
    </xf>
    <xf numFmtId="188" fontId="22" fillId="0" borderId="0" xfId="33" applyNumberFormat="1" applyFont="1" applyAlignment="1">
      <alignment/>
    </xf>
    <xf numFmtId="188" fontId="22" fillId="0" borderId="11" xfId="33" applyNumberFormat="1" applyFont="1" applyBorder="1" applyAlignment="1">
      <alignment horizontal="center"/>
    </xf>
    <xf numFmtId="188" fontId="22" fillId="0" borderId="12" xfId="33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25" xfId="0" applyFont="1" applyBorder="1" applyAlignment="1">
      <alignment horizontal="center"/>
    </xf>
    <xf numFmtId="188" fontId="22" fillId="0" borderId="25" xfId="33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33" applyNumberFormat="1" applyFont="1" applyBorder="1" applyAlignment="1">
      <alignment/>
    </xf>
    <xf numFmtId="43" fontId="22" fillId="0" borderId="0" xfId="33" applyNumberFormat="1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/>
    </xf>
    <xf numFmtId="43" fontId="22" fillId="0" borderId="15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21" xfId="33" applyNumberFormat="1" applyFont="1" applyBorder="1" applyAlignment="1">
      <alignment/>
    </xf>
    <xf numFmtId="43" fontId="22" fillId="0" borderId="20" xfId="33" applyNumberFormat="1" applyFont="1" applyBorder="1" applyAlignment="1">
      <alignment/>
    </xf>
    <xf numFmtId="43" fontId="22" fillId="0" borderId="11" xfId="33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188" fontId="22" fillId="0" borderId="21" xfId="33" applyNumberFormat="1" applyFont="1" applyBorder="1" applyAlignment="1">
      <alignment/>
    </xf>
    <xf numFmtId="188" fontId="22" fillId="0" borderId="20" xfId="33" applyNumberFormat="1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23" xfId="0" applyFont="1" applyBorder="1" applyAlignment="1">
      <alignment/>
    </xf>
    <xf numFmtId="188" fontId="22" fillId="0" borderId="23" xfId="33" applyNumberFormat="1" applyFont="1" applyBorder="1" applyAlignment="1">
      <alignment/>
    </xf>
    <xf numFmtId="43" fontId="22" fillId="0" borderId="23" xfId="33" applyNumberFormat="1" applyFont="1" applyBorder="1" applyAlignment="1">
      <alignment/>
    </xf>
    <xf numFmtId="43" fontId="22" fillId="0" borderId="14" xfId="33" applyNumberFormat="1" applyFont="1" applyBorder="1" applyAlignment="1">
      <alignment/>
    </xf>
    <xf numFmtId="0" fontId="22" fillId="0" borderId="26" xfId="0" applyFont="1" applyBorder="1" applyAlignment="1">
      <alignment/>
    </xf>
    <xf numFmtId="43" fontId="22" fillId="0" borderId="27" xfId="33" applyNumberFormat="1" applyFont="1" applyBorder="1" applyAlignment="1">
      <alignment/>
    </xf>
    <xf numFmtId="0" fontId="38" fillId="0" borderId="28" xfId="48" applyFont="1" applyBorder="1">
      <alignment/>
      <protection/>
    </xf>
    <xf numFmtId="0" fontId="25" fillId="0" borderId="0" xfId="0" applyFont="1" applyAlignment="1">
      <alignment horizontal="center"/>
    </xf>
    <xf numFmtId="43" fontId="22" fillId="0" borderId="0" xfId="0" applyNumberFormat="1" applyFont="1" applyAlignment="1">
      <alignment/>
    </xf>
    <xf numFmtId="188" fontId="22" fillId="0" borderId="12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 horizontal="center"/>
    </xf>
    <xf numFmtId="188" fontId="22" fillId="0" borderId="15" xfId="33" applyNumberFormat="1" applyFont="1" applyBorder="1" applyAlignment="1">
      <alignment horizontal="center"/>
    </xf>
    <xf numFmtId="43" fontId="22" fillId="0" borderId="15" xfId="33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8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0" fillId="0" borderId="0" xfId="33" applyNumberFormat="1" applyFont="1" applyFill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88" fontId="22" fillId="0" borderId="14" xfId="33" applyNumberFormat="1" applyFont="1" applyBorder="1" applyAlignment="1">
      <alignment/>
    </xf>
    <xf numFmtId="188" fontId="22" fillId="0" borderId="24" xfId="33" applyNumberFormat="1" applyFont="1" applyBorder="1" applyAlignment="1">
      <alignment horizontal="center"/>
    </xf>
    <xf numFmtId="188" fontId="22" fillId="0" borderId="14" xfId="33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88" fontId="0" fillId="0" borderId="0" xfId="0" applyNumberFormat="1" applyAlignment="1">
      <alignment/>
    </xf>
    <xf numFmtId="0" fontId="37" fillId="0" borderId="0" xfId="0" applyFont="1" applyAlignment="1">
      <alignment/>
    </xf>
    <xf numFmtId="188" fontId="37" fillId="0" borderId="1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188" fontId="33" fillId="0" borderId="11" xfId="0" applyNumberFormat="1" applyFont="1" applyBorder="1" applyAlignment="1">
      <alignment/>
    </xf>
    <xf numFmtId="188" fontId="24" fillId="0" borderId="0" xfId="33" applyNumberFormat="1" applyFont="1" applyFill="1" applyBorder="1" applyAlignment="1">
      <alignment/>
    </xf>
    <xf numFmtId="188" fontId="22" fillId="0" borderId="16" xfId="33" applyNumberFormat="1" applyFont="1" applyBorder="1" applyAlignment="1">
      <alignment/>
    </xf>
    <xf numFmtId="188" fontId="33" fillId="0" borderId="15" xfId="33" applyNumberFormat="1" applyFont="1" applyBorder="1" applyAlignment="1">
      <alignment/>
    </xf>
    <xf numFmtId="188" fontId="22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74" fillId="0" borderId="0" xfId="0" applyFont="1" applyAlignment="1">
      <alignment/>
    </xf>
    <xf numFmtId="43" fontId="22" fillId="0" borderId="11" xfId="33" applyFont="1" applyBorder="1" applyAlignment="1">
      <alignment/>
    </xf>
    <xf numFmtId="188" fontId="42" fillId="0" borderId="20" xfId="33" applyNumberFormat="1" applyFont="1" applyBorder="1" applyAlignment="1">
      <alignment horizontal="center"/>
    </xf>
    <xf numFmtId="188" fontId="43" fillId="0" borderId="20" xfId="33" applyNumberFormat="1" applyFont="1" applyBorder="1" applyAlignment="1">
      <alignment horizontal="center"/>
    </xf>
    <xf numFmtId="188" fontId="43" fillId="0" borderId="15" xfId="33" applyNumberFormat="1" applyFont="1" applyBorder="1" applyAlignment="1">
      <alignment horizontal="center"/>
    </xf>
    <xf numFmtId="43" fontId="25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3" applyFont="1" applyBorder="1" applyAlignment="1">
      <alignment horizontal="center"/>
    </xf>
    <xf numFmtId="0" fontId="0" fillId="0" borderId="0" xfId="0" applyFill="1" applyBorder="1" applyAlignment="1">
      <alignment/>
    </xf>
    <xf numFmtId="188" fontId="38" fillId="0" borderId="20" xfId="33" applyNumberFormat="1" applyFont="1" applyBorder="1" applyAlignment="1">
      <alignment/>
    </xf>
    <xf numFmtId="188" fontId="22" fillId="0" borderId="30" xfId="33" applyNumberFormat="1" applyFont="1" applyBorder="1" applyAlignment="1">
      <alignment/>
    </xf>
    <xf numFmtId="188" fontId="22" fillId="0" borderId="28" xfId="33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33" fillId="0" borderId="12" xfId="33" applyNumberFormat="1" applyFont="1" applyBorder="1" applyAlignment="1">
      <alignment horizontal="center"/>
    </xf>
    <xf numFmtId="188" fontId="33" fillId="0" borderId="13" xfId="33" applyNumberFormat="1" applyFont="1" applyBorder="1" applyAlignment="1">
      <alignment horizontal="center"/>
    </xf>
    <xf numFmtId="43" fontId="22" fillId="0" borderId="13" xfId="33" applyFont="1" applyBorder="1" applyAlignment="1">
      <alignment/>
    </xf>
    <xf numFmtId="0" fontId="2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88" fontId="37" fillId="0" borderId="24" xfId="33" applyNumberFormat="1" applyFont="1" applyBorder="1" applyAlignment="1">
      <alignment horizontal="center"/>
    </xf>
    <xf numFmtId="188" fontId="37" fillId="0" borderId="12" xfId="33" applyNumberFormat="1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188" fontId="22" fillId="0" borderId="0" xfId="33" applyNumberFormat="1" applyFont="1" applyBorder="1" applyAlignment="1">
      <alignment horizontal="center"/>
    </xf>
    <xf numFmtId="1" fontId="29" fillId="0" borderId="21" xfId="43" applyNumberFormat="1" applyFont="1" applyBorder="1" applyAlignment="1">
      <alignment horizontal="left" vertical="center"/>
    </xf>
    <xf numFmtId="0" fontId="29" fillId="0" borderId="21" xfId="43" applyNumberFormat="1" applyFont="1" applyBorder="1" applyAlignment="1">
      <alignment horizontal="center" vertical="center"/>
    </xf>
    <xf numFmtId="0" fontId="29" fillId="0" borderId="21" xfId="43" applyNumberFormat="1" applyFont="1" applyBorder="1" applyAlignment="1">
      <alignment horizontal="left" vertical="center"/>
    </xf>
    <xf numFmtId="188" fontId="38" fillId="0" borderId="11" xfId="33" applyNumberFormat="1" applyFont="1" applyBorder="1" applyAlignment="1">
      <alignment horizontal="center"/>
    </xf>
    <xf numFmtId="188" fontId="37" fillId="0" borderId="13" xfId="33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43" fontId="35" fillId="0" borderId="0" xfId="33" applyFont="1" applyBorder="1" applyAlignment="1">
      <alignment/>
    </xf>
    <xf numFmtId="188" fontId="22" fillId="0" borderId="15" xfId="33" applyNumberFormat="1" applyFont="1" applyBorder="1" applyAlignment="1">
      <alignment horizontal="right"/>
    </xf>
    <xf numFmtId="188" fontId="28" fillId="0" borderId="0" xfId="33" applyNumberFormat="1" applyFont="1" applyAlignment="1">
      <alignment/>
    </xf>
    <xf numFmtId="188" fontId="28" fillId="0" borderId="27" xfId="33" applyNumberFormat="1" applyFont="1" applyBorder="1" applyAlignment="1">
      <alignment/>
    </xf>
    <xf numFmtId="188" fontId="28" fillId="0" borderId="11" xfId="33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45" fillId="0" borderId="0" xfId="0" applyFont="1" applyAlignment="1">
      <alignment/>
    </xf>
    <xf numFmtId="43" fontId="25" fillId="0" borderId="11" xfId="33" applyFont="1" applyBorder="1" applyAlignment="1">
      <alignment horizontal="center"/>
    </xf>
    <xf numFmtId="43" fontId="25" fillId="0" borderId="11" xfId="0" applyNumberFormat="1" applyFont="1" applyBorder="1" applyAlignment="1">
      <alignment/>
    </xf>
    <xf numFmtId="43" fontId="45" fillId="0" borderId="11" xfId="0" applyNumberFormat="1" applyFont="1" applyBorder="1" applyAlignment="1">
      <alignment/>
    </xf>
    <xf numFmtId="43" fontId="25" fillId="0" borderId="0" xfId="33" applyNumberFormat="1" applyFont="1" applyAlignment="1">
      <alignment/>
    </xf>
    <xf numFmtId="43" fontId="25" fillId="0" borderId="11" xfId="33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25" fillId="0" borderId="11" xfId="33" applyNumberFormat="1" applyFont="1" applyBorder="1" applyAlignment="1">
      <alignment/>
    </xf>
    <xf numFmtId="43" fontId="25" fillId="0" borderId="12" xfId="33" applyNumberFormat="1" applyFont="1" applyBorder="1" applyAlignment="1">
      <alignment/>
    </xf>
    <xf numFmtId="43" fontId="25" fillId="0" borderId="13" xfId="33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3" fontId="25" fillId="0" borderId="15" xfId="33" applyNumberFormat="1" applyFont="1" applyBorder="1" applyAlignment="1">
      <alignment/>
    </xf>
    <xf numFmtId="43" fontId="25" fillId="0" borderId="21" xfId="33" applyNumberFormat="1" applyFont="1" applyBorder="1" applyAlignment="1">
      <alignment/>
    </xf>
    <xf numFmtId="43" fontId="25" fillId="0" borderId="20" xfId="33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/>
    </xf>
    <xf numFmtId="43" fontId="25" fillId="0" borderId="23" xfId="33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15" fontId="45" fillId="0" borderId="24" xfId="0" applyNumberFormat="1" applyFont="1" applyBorder="1" applyAlignment="1">
      <alignment horizontal="left"/>
    </xf>
    <xf numFmtId="43" fontId="25" fillId="0" borderId="29" xfId="33" applyNumberFormat="1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0" xfId="33" applyNumberFormat="1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3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43" fontId="25" fillId="0" borderId="10" xfId="33" applyNumberFormat="1" applyFont="1" applyBorder="1" applyAlignment="1">
      <alignment/>
    </xf>
    <xf numFmtId="0" fontId="25" fillId="0" borderId="26" xfId="0" applyFont="1" applyBorder="1" applyAlignment="1">
      <alignment/>
    </xf>
    <xf numFmtId="43" fontId="25" fillId="0" borderId="34" xfId="0" applyNumberFormat="1" applyFont="1" applyBorder="1" applyAlignment="1">
      <alignment/>
    </xf>
    <xf numFmtId="43" fontId="22" fillId="0" borderId="16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3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46" fillId="0" borderId="0" xfId="33" applyFont="1" applyAlignment="1">
      <alignment/>
    </xf>
    <xf numFmtId="43" fontId="29" fillId="0" borderId="12" xfId="33" applyFont="1" applyBorder="1" applyAlignment="1">
      <alignment/>
    </xf>
    <xf numFmtId="43" fontId="0" fillId="0" borderId="0" xfId="33" applyFont="1" applyFill="1" applyBorder="1" applyAlignment="1">
      <alignment/>
    </xf>
    <xf numFmtId="188" fontId="24" fillId="0" borderId="31" xfId="33" applyNumberFormat="1" applyFont="1" applyBorder="1" applyAlignment="1">
      <alignment/>
    </xf>
    <xf numFmtId="0" fontId="37" fillId="0" borderId="0" xfId="48" applyFont="1" applyAlignment="1">
      <alignment/>
      <protection/>
    </xf>
    <xf numFmtId="0" fontId="37" fillId="0" borderId="24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187" fontId="47" fillId="0" borderId="12" xfId="43" applyFont="1" applyBorder="1" applyAlignment="1">
      <alignment horizontal="center"/>
    </xf>
    <xf numFmtId="0" fontId="37" fillId="0" borderId="14" xfId="48" applyFont="1" applyBorder="1" applyAlignment="1">
      <alignment/>
      <protection/>
    </xf>
    <xf numFmtId="0" fontId="37" fillId="0" borderId="13" xfId="48" applyFont="1" applyBorder="1" applyAlignment="1">
      <alignment/>
      <protection/>
    </xf>
    <xf numFmtId="187" fontId="47" fillId="0" borderId="13" xfId="43" applyFont="1" applyBorder="1" applyAlignment="1">
      <alignment horizontal="center"/>
    </xf>
    <xf numFmtId="0" fontId="22" fillId="0" borderId="28" xfId="48" applyFont="1" applyBorder="1" applyAlignment="1">
      <alignment horizontal="center"/>
      <protection/>
    </xf>
    <xf numFmtId="0" fontId="48" fillId="0" borderId="28" xfId="48" applyFont="1" applyBorder="1">
      <alignment/>
      <protection/>
    </xf>
    <xf numFmtId="0" fontId="49" fillId="0" borderId="28" xfId="48" applyFont="1" applyBorder="1">
      <alignment/>
      <protection/>
    </xf>
    <xf numFmtId="187" fontId="29" fillId="0" borderId="15" xfId="43" applyFont="1" applyBorder="1" applyAlignment="1">
      <alignment/>
    </xf>
    <xf numFmtId="0" fontId="50" fillId="0" borderId="28" xfId="48" applyFont="1" applyBorder="1">
      <alignment/>
      <protection/>
    </xf>
    <xf numFmtId="0" fontId="33" fillId="0" borderId="15" xfId="48" applyFont="1" applyBorder="1">
      <alignment/>
      <protection/>
    </xf>
    <xf numFmtId="0" fontId="38" fillId="0" borderId="35" xfId="48" applyFont="1" applyBorder="1">
      <alignment/>
      <protection/>
    </xf>
    <xf numFmtId="0" fontId="50" fillId="0" borderId="0" xfId="48" applyFont="1" applyAlignment="1">
      <alignment/>
      <protection/>
    </xf>
    <xf numFmtId="0" fontId="50" fillId="0" borderId="27" xfId="48" applyFont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48" applyFont="1" applyAlignment="1">
      <alignment/>
      <protection/>
    </xf>
    <xf numFmtId="0" fontId="50" fillId="0" borderId="24" xfId="48" applyFont="1" applyBorder="1" applyAlignment="1">
      <alignment horizontal="center"/>
      <protection/>
    </xf>
    <xf numFmtId="0" fontId="50" fillId="0" borderId="12" xfId="48" applyFont="1" applyBorder="1" applyAlignment="1">
      <alignment horizontal="center"/>
      <protection/>
    </xf>
    <xf numFmtId="187" fontId="52" fillId="0" borderId="12" xfId="43" applyFont="1" applyBorder="1" applyAlignment="1">
      <alignment horizontal="center"/>
    </xf>
    <xf numFmtId="187" fontId="50" fillId="0" borderId="12" xfId="43" applyFont="1" applyBorder="1" applyAlignment="1">
      <alignment horizontal="center"/>
    </xf>
    <xf numFmtId="0" fontId="50" fillId="0" borderId="14" xfId="48" applyFont="1" applyBorder="1" applyAlignment="1">
      <alignment/>
      <protection/>
    </xf>
    <xf numFmtId="0" fontId="50" fillId="0" borderId="13" xfId="48" applyFont="1" applyBorder="1" applyAlignment="1">
      <alignment/>
      <protection/>
    </xf>
    <xf numFmtId="187" fontId="52" fillId="0" borderId="13" xfId="43" applyFont="1" applyBorder="1" applyAlignment="1">
      <alignment horizontal="center"/>
    </xf>
    <xf numFmtId="187" fontId="50" fillId="0" borderId="13" xfId="43" applyFont="1" applyBorder="1" applyAlignment="1">
      <alignment horizontal="center"/>
    </xf>
    <xf numFmtId="0" fontId="38" fillId="0" borderId="13" xfId="48" applyFont="1" applyBorder="1" applyAlignment="1">
      <alignment horizontal="center"/>
      <protection/>
    </xf>
    <xf numFmtId="0" fontId="38" fillId="0" borderId="15" xfId="48" applyFont="1" applyBorder="1" applyAlignment="1">
      <alignment horizontal="center"/>
      <protection/>
    </xf>
    <xf numFmtId="0" fontId="38" fillId="0" borderId="28" xfId="48" applyFont="1" applyBorder="1" applyAlignment="1">
      <alignment horizontal="center"/>
      <protection/>
    </xf>
    <xf numFmtId="187" fontId="53" fillId="0" borderId="15" xfId="43" applyFont="1" applyBorder="1" applyAlignment="1">
      <alignment/>
    </xf>
    <xf numFmtId="187" fontId="38" fillId="0" borderId="15" xfId="43" applyFont="1" applyBorder="1" applyAlignment="1">
      <alignment/>
    </xf>
    <xf numFmtId="187" fontId="53" fillId="0" borderId="21" xfId="43" applyFont="1" applyBorder="1" applyAlignment="1">
      <alignment/>
    </xf>
    <xf numFmtId="0" fontId="38" fillId="0" borderId="15" xfId="48" applyFont="1" applyBorder="1">
      <alignment/>
      <protection/>
    </xf>
    <xf numFmtId="0" fontId="38" fillId="0" borderId="21" xfId="48" applyFont="1" applyBorder="1" applyAlignment="1">
      <alignment horizontal="center"/>
      <protection/>
    </xf>
    <xf numFmtId="0" fontId="38" fillId="0" borderId="21" xfId="48" applyFont="1" applyBorder="1">
      <alignment/>
      <protection/>
    </xf>
    <xf numFmtId="0" fontId="38" fillId="0" borderId="35" xfId="48" applyFont="1" applyBorder="1" applyAlignment="1">
      <alignment horizontal="center"/>
      <protection/>
    </xf>
    <xf numFmtId="187" fontId="38" fillId="0" borderId="21" xfId="43" applyFont="1" applyBorder="1" applyAlignment="1">
      <alignment/>
    </xf>
    <xf numFmtId="187" fontId="53" fillId="0" borderId="11" xfId="43" applyFont="1" applyBorder="1" applyAlignment="1">
      <alignment/>
    </xf>
    <xf numFmtId="43" fontId="38" fillId="0" borderId="11" xfId="33" applyFont="1" applyBorder="1" applyAlignment="1">
      <alignment/>
    </xf>
    <xf numFmtId="0" fontId="38" fillId="0" borderId="11" xfId="48" applyFont="1" applyBorder="1">
      <alignment/>
      <protection/>
    </xf>
    <xf numFmtId="0" fontId="54" fillId="0" borderId="0" xfId="48" applyFont="1" applyAlignment="1">
      <alignment/>
      <protection/>
    </xf>
    <xf numFmtId="0" fontId="54" fillId="0" borderId="24" xfId="48" applyFont="1" applyBorder="1" applyAlignment="1">
      <alignment horizontal="center"/>
      <protection/>
    </xf>
    <xf numFmtId="187" fontId="47" fillId="24" borderId="12" xfId="43" applyFont="1" applyFill="1" applyBorder="1" applyAlignment="1">
      <alignment horizontal="center"/>
    </xf>
    <xf numFmtId="0" fontId="54" fillId="0" borderId="12" xfId="48" applyFont="1" applyBorder="1" applyAlignment="1">
      <alignment horizontal="center"/>
      <protection/>
    </xf>
    <xf numFmtId="0" fontId="54" fillId="0" borderId="14" xfId="48" applyFont="1" applyBorder="1" applyAlignment="1">
      <alignment/>
      <protection/>
    </xf>
    <xf numFmtId="187" fontId="47" fillId="24" borderId="13" xfId="43" applyFont="1" applyFill="1" applyBorder="1" applyAlignment="1">
      <alignment horizontal="center"/>
    </xf>
    <xf numFmtId="0" fontId="33" fillId="0" borderId="13" xfId="48" applyFont="1" applyBorder="1" applyAlignment="1">
      <alignment horizontal="center"/>
      <protection/>
    </xf>
    <xf numFmtId="0" fontId="33" fillId="0" borderId="15" xfId="48" applyFont="1" applyBorder="1" applyAlignment="1">
      <alignment horizontal="center"/>
      <protection/>
    </xf>
    <xf numFmtId="188" fontId="29" fillId="0" borderId="15" xfId="33" applyNumberFormat="1" applyFont="1" applyBorder="1" applyAlignment="1">
      <alignment/>
    </xf>
    <xf numFmtId="190" fontId="29" fillId="0" borderId="15" xfId="43" applyNumberFormat="1" applyFont="1" applyBorder="1" applyAlignment="1">
      <alignment/>
    </xf>
    <xf numFmtId="188" fontId="51" fillId="0" borderId="15" xfId="33" applyNumberFormat="1" applyFont="1" applyBorder="1" applyAlignment="1">
      <alignment/>
    </xf>
    <xf numFmtId="15" fontId="22" fillId="0" borderId="28" xfId="48" applyNumberFormat="1" applyFont="1" applyBorder="1" applyAlignment="1">
      <alignment horizontal="center"/>
      <protection/>
    </xf>
    <xf numFmtId="43" fontId="30" fillId="0" borderId="0" xfId="33" applyFont="1" applyAlignment="1">
      <alignment/>
    </xf>
    <xf numFmtId="0" fontId="33" fillId="0" borderId="23" xfId="48" applyFont="1" applyBorder="1" applyAlignment="1">
      <alignment horizontal="center"/>
      <protection/>
    </xf>
    <xf numFmtId="0" fontId="22" fillId="0" borderId="34" xfId="48" applyFont="1" applyBorder="1" applyAlignment="1">
      <alignment horizontal="center"/>
      <protection/>
    </xf>
    <xf numFmtId="0" fontId="38" fillId="0" borderId="34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36" xfId="48" applyFont="1" applyBorder="1" applyAlignment="1">
      <alignment horizontal="center"/>
      <protection/>
    </xf>
    <xf numFmtId="0" fontId="22" fillId="0" borderId="37" xfId="48" applyFont="1" applyBorder="1" applyAlignment="1">
      <alignment horizontal="center"/>
      <protection/>
    </xf>
    <xf numFmtId="0" fontId="50" fillId="0" borderId="37" xfId="48" applyFont="1" applyBorder="1">
      <alignment/>
      <protection/>
    </xf>
    <xf numFmtId="187" fontId="53" fillId="0" borderId="36" xfId="43" applyNumberFormat="1" applyFont="1" applyBorder="1" applyAlignment="1">
      <alignment/>
    </xf>
    <xf numFmtId="0" fontId="33" fillId="0" borderId="36" xfId="48" applyFont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88" fontId="30" fillId="0" borderId="0" xfId="33" applyNumberFormat="1" applyFont="1" applyBorder="1" applyAlignment="1">
      <alignment/>
    </xf>
    <xf numFmtId="188" fontId="30" fillId="0" borderId="0" xfId="33" applyNumberFormat="1" applyFont="1" applyAlignment="1">
      <alignment/>
    </xf>
    <xf numFmtId="0" fontId="33" fillId="0" borderId="0" xfId="0" applyFont="1" applyBorder="1" applyAlignment="1">
      <alignment/>
    </xf>
    <xf numFmtId="188" fontId="33" fillId="0" borderId="0" xfId="33" applyNumberFormat="1" applyFont="1" applyBorder="1" applyAlignment="1">
      <alignment/>
    </xf>
    <xf numFmtId="188" fontId="30" fillId="0" borderId="27" xfId="33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188" fontId="30" fillId="0" borderId="27" xfId="0" applyNumberFormat="1" applyFont="1" applyBorder="1" applyAlignment="1">
      <alignment/>
    </xf>
    <xf numFmtId="188" fontId="30" fillId="0" borderId="0" xfId="0" applyNumberFormat="1" applyFont="1" applyAlignment="1">
      <alignment/>
    </xf>
    <xf numFmtId="0" fontId="75" fillId="0" borderId="15" xfId="48" applyFont="1" applyBorder="1">
      <alignment/>
      <protection/>
    </xf>
    <xf numFmtId="0" fontId="50" fillId="0" borderId="25" xfId="48" applyFont="1" applyBorder="1" applyAlignment="1">
      <alignment horizontal="center"/>
      <protection/>
    </xf>
    <xf numFmtId="43" fontId="38" fillId="0" borderId="0" xfId="33" applyFont="1" applyAlignment="1">
      <alignment/>
    </xf>
    <xf numFmtId="15" fontId="38" fillId="0" borderId="15" xfId="48" applyNumberFormat="1" applyFont="1" applyBorder="1" applyAlignment="1">
      <alignment horizontal="center"/>
      <protection/>
    </xf>
    <xf numFmtId="190" fontId="53" fillId="0" borderId="15" xfId="43" applyNumberFormat="1" applyFont="1" applyBorder="1" applyAlignment="1">
      <alignment/>
    </xf>
    <xf numFmtId="190" fontId="38" fillId="0" borderId="15" xfId="43" applyNumberFormat="1" applyFont="1" applyBorder="1" applyAlignment="1">
      <alignment/>
    </xf>
    <xf numFmtId="190" fontId="53" fillId="0" borderId="21" xfId="43" applyNumberFormat="1" applyFont="1" applyBorder="1" applyAlignment="1">
      <alignment/>
    </xf>
    <xf numFmtId="188" fontId="38" fillId="0" borderId="0" xfId="33" applyNumberFormat="1" applyFont="1" applyAlignment="1">
      <alignment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/>
    </xf>
    <xf numFmtId="188" fontId="38" fillId="0" borderId="0" xfId="33" applyNumberFormat="1" applyFont="1" applyBorder="1" applyAlignment="1">
      <alignment/>
    </xf>
    <xf numFmtId="187" fontId="53" fillId="0" borderId="23" xfId="43" applyFont="1" applyBorder="1" applyAlignment="1">
      <alignment/>
    </xf>
    <xf numFmtId="187" fontId="38" fillId="0" borderId="23" xfId="43" applyFont="1" applyBorder="1" applyAlignment="1">
      <alignment/>
    </xf>
    <xf numFmtId="0" fontId="38" fillId="0" borderId="25" xfId="48" applyFont="1" applyBorder="1" applyAlignment="1">
      <alignment horizontal="center"/>
      <protection/>
    </xf>
    <xf numFmtId="187" fontId="52" fillId="0" borderId="36" xfId="43" applyFont="1" applyBorder="1" applyAlignment="1">
      <alignment/>
    </xf>
    <xf numFmtId="0" fontId="38" fillId="0" borderId="0" xfId="48" applyFont="1" applyBorder="1" applyAlignment="1">
      <alignment horizontal="center"/>
      <protection/>
    </xf>
    <xf numFmtId="4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3" fontId="53" fillId="0" borderId="21" xfId="33" applyFont="1" applyBorder="1" applyAlignment="1">
      <alignment/>
    </xf>
    <xf numFmtId="43" fontId="38" fillId="0" borderId="15" xfId="33" applyFont="1" applyBorder="1" applyAlignment="1">
      <alignment/>
    </xf>
    <xf numFmtId="0" fontId="38" fillId="0" borderId="20" xfId="48" applyFont="1" applyBorder="1">
      <alignment/>
      <protection/>
    </xf>
    <xf numFmtId="0" fontId="38" fillId="0" borderId="0" xfId="48" applyFont="1">
      <alignment/>
      <protection/>
    </xf>
    <xf numFmtId="0" fontId="53" fillId="0" borderId="0" xfId="48" applyFont="1">
      <alignment/>
      <protection/>
    </xf>
    <xf numFmtId="0" fontId="50" fillId="0" borderId="12" xfId="48" applyFont="1" applyBorder="1" applyAlignment="1">
      <alignment/>
      <protection/>
    </xf>
    <xf numFmtId="0" fontId="38" fillId="0" borderId="28" xfId="48" applyFont="1" applyBorder="1" applyAlignment="1">
      <alignment horizontal="left"/>
      <protection/>
    </xf>
    <xf numFmtId="0" fontId="38" fillId="0" borderId="0" xfId="0" applyFont="1" applyAlignment="1">
      <alignment horizontal="right"/>
    </xf>
    <xf numFmtId="0" fontId="50" fillId="0" borderId="24" xfId="48" applyFont="1" applyBorder="1" applyAlignment="1">
      <alignment/>
      <protection/>
    </xf>
    <xf numFmtId="0" fontId="38" fillId="0" borderId="12" xfId="48" applyFont="1" applyBorder="1" applyAlignment="1">
      <alignment horizontal="center"/>
      <protection/>
    </xf>
    <xf numFmtId="0" fontId="50" fillId="0" borderId="13" xfId="48" applyFont="1" applyBorder="1" applyAlignment="1">
      <alignment horizontal="center"/>
      <protection/>
    </xf>
    <xf numFmtId="0" fontId="50" fillId="0" borderId="28" xfId="48" applyFont="1" applyBorder="1" applyAlignment="1">
      <alignment horizontal="center"/>
      <protection/>
    </xf>
    <xf numFmtId="0" fontId="38" fillId="0" borderId="38" xfId="48" applyFont="1" applyBorder="1" applyAlignment="1">
      <alignment horizontal="center"/>
      <protection/>
    </xf>
    <xf numFmtId="187" fontId="50" fillId="0" borderId="36" xfId="43" applyFont="1" applyBorder="1" applyAlignment="1">
      <alignment/>
    </xf>
    <xf numFmtId="190" fontId="50" fillId="0" borderId="36" xfId="43" applyNumberFormat="1" applyFont="1" applyBorder="1" applyAlignment="1">
      <alignment/>
    </xf>
    <xf numFmtId="0" fontId="38" fillId="0" borderId="25" xfId="48" applyFont="1" applyBorder="1">
      <alignment/>
      <protection/>
    </xf>
    <xf numFmtId="4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3" fontId="38" fillId="0" borderId="10" xfId="33" applyFont="1" applyBorder="1" applyAlignment="1">
      <alignment/>
    </xf>
    <xf numFmtId="0" fontId="38" fillId="0" borderId="10" xfId="0" applyFont="1" applyBorder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 horizontal="right"/>
    </xf>
    <xf numFmtId="43" fontId="38" fillId="0" borderId="39" xfId="0" applyNumberFormat="1" applyFont="1" applyBorder="1" applyAlignment="1">
      <alignment/>
    </xf>
    <xf numFmtId="0" fontId="50" fillId="0" borderId="0" xfId="48" applyFont="1">
      <alignment/>
      <protection/>
    </xf>
    <xf numFmtId="190" fontId="52" fillId="0" borderId="36" xfId="43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76" fillId="0" borderId="0" xfId="0" applyNumberFormat="1" applyFont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48" applyFont="1" applyBorder="1">
      <alignment/>
      <protection/>
    </xf>
    <xf numFmtId="187" fontId="53" fillId="0" borderId="0" xfId="43" applyFont="1" applyBorder="1" applyAlignment="1">
      <alignment/>
    </xf>
    <xf numFmtId="0" fontId="50" fillId="0" borderId="15" xfId="48" applyFont="1" applyBorder="1" applyAlignment="1">
      <alignment horizontal="center"/>
      <protection/>
    </xf>
    <xf numFmtId="0" fontId="50" fillId="0" borderId="0" xfId="0" applyFont="1" applyAlignment="1">
      <alignment/>
    </xf>
    <xf numFmtId="187" fontId="76" fillId="0" borderId="21" xfId="43" applyFont="1" applyBorder="1" applyAlignment="1">
      <alignment/>
    </xf>
    <xf numFmtId="0" fontId="54" fillId="0" borderId="24" xfId="48" applyFont="1" applyBorder="1" applyAlignment="1">
      <alignment/>
      <protection/>
    </xf>
    <xf numFmtId="15" fontId="33" fillId="0" borderId="15" xfId="48" applyNumberFormat="1" applyFont="1" applyBorder="1" applyAlignment="1">
      <alignment horizontal="center"/>
      <protection/>
    </xf>
    <xf numFmtId="187" fontId="55" fillId="0" borderId="36" xfId="43" applyFont="1" applyBorder="1" applyAlignment="1">
      <alignment/>
    </xf>
    <xf numFmtId="3" fontId="38" fillId="0" borderId="21" xfId="48" applyNumberFormat="1" applyFont="1" applyBorder="1" applyAlignment="1">
      <alignment horizontal="left"/>
      <protection/>
    </xf>
    <xf numFmtId="0" fontId="38" fillId="0" borderId="21" xfId="48" applyFont="1" applyBorder="1" applyAlignment="1" quotePrefix="1">
      <alignment horizontal="left"/>
      <protection/>
    </xf>
    <xf numFmtId="0" fontId="50" fillId="0" borderId="0" xfId="48" applyFont="1" applyAlignment="1">
      <alignment horizontal="left"/>
      <protection/>
    </xf>
    <xf numFmtId="188" fontId="25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187" fontId="38" fillId="0" borderId="20" xfId="43" applyFont="1" applyBorder="1" applyAlignment="1">
      <alignment/>
    </xf>
    <xf numFmtId="187" fontId="38" fillId="0" borderId="11" xfId="43" applyFont="1" applyBorder="1" applyAlignment="1">
      <alignment/>
    </xf>
    <xf numFmtId="0" fontId="33" fillId="0" borderId="21" xfId="48" applyFont="1" applyBorder="1" applyAlignment="1" quotePrefix="1">
      <alignment horizontal="left"/>
      <protection/>
    </xf>
    <xf numFmtId="43" fontId="53" fillId="0" borderId="15" xfId="33" applyFont="1" applyBorder="1" applyAlignment="1">
      <alignment/>
    </xf>
    <xf numFmtId="43" fontId="74" fillId="0" borderId="0" xfId="33" applyFont="1" applyAlignment="1">
      <alignment/>
    </xf>
    <xf numFmtId="43" fontId="33" fillId="0" borderId="11" xfId="33" applyFont="1" applyBorder="1" applyAlignment="1">
      <alignment/>
    </xf>
    <xf numFmtId="43" fontId="23" fillId="0" borderId="0" xfId="33" applyFont="1" applyBorder="1" applyAlignment="1">
      <alignment/>
    </xf>
    <xf numFmtId="43" fontId="19" fillId="0" borderId="0" xfId="33" applyFont="1" applyBorder="1" applyAlignment="1">
      <alignment/>
    </xf>
    <xf numFmtId="188" fontId="0" fillId="0" borderId="31" xfId="33" applyNumberFormat="1" applyFont="1" applyBorder="1" applyAlignment="1">
      <alignment/>
    </xf>
    <xf numFmtId="43" fontId="0" fillId="0" borderId="31" xfId="33" applyFont="1" applyBorder="1" applyAlignment="1">
      <alignment/>
    </xf>
    <xf numFmtId="43" fontId="0" fillId="0" borderId="40" xfId="33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0" fillId="0" borderId="0" xfId="33" applyNumberFormat="1" applyFont="1" applyAlignment="1">
      <alignment/>
    </xf>
    <xf numFmtId="0" fontId="33" fillId="0" borderId="28" xfId="48" applyFont="1" applyBorder="1" applyAlignment="1">
      <alignment horizontal="left"/>
      <protection/>
    </xf>
    <xf numFmtId="0" fontId="54" fillId="0" borderId="28" xfId="48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Fill="1" applyBorder="1" applyAlignment="1">
      <alignment horizontal="center"/>
    </xf>
    <xf numFmtId="0" fontId="33" fillId="0" borderId="28" xfId="48" applyFont="1" applyBorder="1">
      <alignment/>
      <protection/>
    </xf>
    <xf numFmtId="187" fontId="56" fillId="0" borderId="0" xfId="0" applyNumberFormat="1" applyFont="1" applyAlignment="1">
      <alignment/>
    </xf>
    <xf numFmtId="187" fontId="38" fillId="0" borderId="0" xfId="0" applyNumberFormat="1" applyFont="1" applyAlignment="1">
      <alignment/>
    </xf>
    <xf numFmtId="187" fontId="38" fillId="0" borderId="0" xfId="43" applyFont="1" applyBorder="1" applyAlignment="1">
      <alignment/>
    </xf>
    <xf numFmtId="0" fontId="33" fillId="0" borderId="35" xfId="48" applyFont="1" applyBorder="1">
      <alignment/>
      <protection/>
    </xf>
    <xf numFmtId="0" fontId="54" fillId="0" borderId="35" xfId="48" applyFont="1" applyBorder="1" applyAlignment="1">
      <alignment horizontal="left"/>
      <protection/>
    </xf>
    <xf numFmtId="0" fontId="33" fillId="0" borderId="35" xfId="48" applyFont="1" applyBorder="1" applyAlignment="1">
      <alignment horizontal="left"/>
      <protection/>
    </xf>
    <xf numFmtId="0" fontId="49" fillId="0" borderId="28" xfId="48" applyFont="1" applyBorder="1" applyAlignment="1">
      <alignment horizontal="center"/>
      <protection/>
    </xf>
    <xf numFmtId="0" fontId="56" fillId="0" borderId="20" xfId="48" applyFont="1" applyBorder="1">
      <alignment/>
      <protection/>
    </xf>
    <xf numFmtId="43" fontId="0" fillId="0" borderId="11" xfId="33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3" applyFont="1" applyBorder="1" applyAlignment="1">
      <alignment/>
    </xf>
    <xf numFmtId="43" fontId="0" fillId="0" borderId="0" xfId="33" applyFont="1" applyBorder="1" applyAlignment="1">
      <alignment horizontal="left"/>
    </xf>
    <xf numFmtId="0" fontId="0" fillId="0" borderId="11" xfId="0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21" fillId="0" borderId="0" xfId="0" applyNumberFormat="1" applyFont="1" applyAlignment="1">
      <alignment/>
    </xf>
    <xf numFmtId="43" fontId="22" fillId="0" borderId="0" xfId="33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188" fontId="0" fillId="0" borderId="11" xfId="33" applyNumberFormat="1" applyFont="1" applyFill="1" applyBorder="1" applyAlignment="1">
      <alignment/>
    </xf>
    <xf numFmtId="188" fontId="0" fillId="0" borderId="11" xfId="33" applyNumberFormat="1" applyFont="1" applyFill="1" applyBorder="1" applyAlignment="1">
      <alignment/>
    </xf>
    <xf numFmtId="188" fontId="0" fillId="0" borderId="36" xfId="33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88" fontId="0" fillId="0" borderId="0" xfId="33" applyNumberFormat="1" applyFont="1" applyBorder="1" applyAlignment="1">
      <alignment horizontal="right"/>
    </xf>
    <xf numFmtId="43" fontId="33" fillId="0" borderId="31" xfId="0" applyNumberFormat="1" applyFont="1" applyBorder="1" applyAlignment="1">
      <alignment/>
    </xf>
    <xf numFmtId="188" fontId="0" fillId="0" borderId="0" xfId="33" applyNumberFormat="1" applyFont="1" applyAlignment="1">
      <alignment horizontal="left"/>
    </xf>
    <xf numFmtId="188" fontId="38" fillId="0" borderId="0" xfId="33" applyNumberFormat="1" applyFont="1" applyFill="1" applyBorder="1" applyAlignment="1">
      <alignment horizontal="left"/>
    </xf>
    <xf numFmtId="188" fontId="28" fillId="0" borderId="0" xfId="33" applyNumberFormat="1" applyFont="1" applyFill="1" applyBorder="1" applyAlignment="1">
      <alignment horizontal="left"/>
    </xf>
    <xf numFmtId="188" fontId="0" fillId="0" borderId="0" xfId="33" applyNumberFormat="1" applyFont="1" applyAlignment="1">
      <alignment horizontal="left"/>
    </xf>
    <xf numFmtId="188" fontId="0" fillId="0" borderId="0" xfId="33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53" fillId="25" borderId="15" xfId="33" applyFont="1" applyFill="1" applyBorder="1" applyAlignment="1">
      <alignment horizontal="center"/>
    </xf>
    <xf numFmtId="0" fontId="33" fillId="0" borderId="21" xfId="48" applyFont="1" applyBorder="1">
      <alignment/>
      <protection/>
    </xf>
    <xf numFmtId="187" fontId="38" fillId="0" borderId="36" xfId="43" applyFont="1" applyBorder="1" applyAlignment="1">
      <alignment/>
    </xf>
    <xf numFmtId="0" fontId="38" fillId="0" borderId="36" xfId="48" applyFont="1" applyBorder="1">
      <alignment/>
      <protection/>
    </xf>
    <xf numFmtId="0" fontId="50" fillId="0" borderId="35" xfId="48" applyFont="1" applyBorder="1" applyAlignment="1">
      <alignment horizontal="center"/>
      <protection/>
    </xf>
    <xf numFmtId="0" fontId="76" fillId="0" borderId="28" xfId="48" applyFont="1" applyBorder="1">
      <alignment/>
      <protection/>
    </xf>
    <xf numFmtId="43" fontId="50" fillId="0" borderId="0" xfId="33" applyFont="1" applyAlignment="1">
      <alignment/>
    </xf>
    <xf numFmtId="43" fontId="77" fillId="0" borderId="15" xfId="33" applyFont="1" applyBorder="1" applyAlignment="1">
      <alignment/>
    </xf>
    <xf numFmtId="0" fontId="78" fillId="0" borderId="28" xfId="48" applyFont="1" applyBorder="1">
      <alignment/>
      <protection/>
    </xf>
    <xf numFmtId="187" fontId="78" fillId="0" borderId="21" xfId="43" applyFont="1" applyBorder="1" applyAlignment="1">
      <alignment/>
    </xf>
    <xf numFmtId="187" fontId="38" fillId="25" borderId="21" xfId="43" applyFont="1" applyFill="1" applyBorder="1" applyAlignment="1">
      <alignment/>
    </xf>
    <xf numFmtId="0" fontId="38" fillId="0" borderId="11" xfId="0" applyFont="1" applyBorder="1" applyAlignment="1">
      <alignment/>
    </xf>
    <xf numFmtId="43" fontId="0" fillId="0" borderId="11" xfId="33" applyFont="1" applyFill="1" applyBorder="1" applyAlignment="1">
      <alignment/>
    </xf>
    <xf numFmtId="0" fontId="76" fillId="0" borderId="15" xfId="48" applyFont="1" applyBorder="1" applyAlignment="1">
      <alignment horizontal="left"/>
      <protection/>
    </xf>
    <xf numFmtId="43" fontId="0" fillId="0" borderId="0" xfId="33" applyFont="1" applyAlignment="1">
      <alignment horizontal="left"/>
    </xf>
    <xf numFmtId="43" fontId="55" fillId="0" borderId="36" xfId="33" applyFont="1" applyBorder="1" applyAlignment="1">
      <alignment/>
    </xf>
    <xf numFmtId="16" fontId="38" fillId="0" borderId="15" xfId="48" applyNumberFormat="1" applyFont="1" applyBorder="1" applyAlignment="1">
      <alignment horizontal="center"/>
      <protection/>
    </xf>
    <xf numFmtId="0" fontId="22" fillId="0" borderId="35" xfId="48" applyFont="1" applyBorder="1">
      <alignment/>
      <protection/>
    </xf>
    <xf numFmtId="0" fontId="79" fillId="0" borderId="35" xfId="48" applyFont="1" applyBorder="1">
      <alignment/>
      <protection/>
    </xf>
    <xf numFmtId="43" fontId="38" fillId="0" borderId="31" xfId="0" applyNumberFormat="1" applyFont="1" applyBorder="1" applyAlignment="1">
      <alignment/>
    </xf>
    <xf numFmtId="43" fontId="74" fillId="0" borderId="0" xfId="33" applyFont="1" applyBorder="1" applyAlignment="1">
      <alignment/>
    </xf>
    <xf numFmtId="0" fontId="80" fillId="0" borderId="15" xfId="48" applyFont="1" applyBorder="1">
      <alignment/>
      <protection/>
    </xf>
    <xf numFmtId="0" fontId="38" fillId="0" borderId="15" xfId="48" applyFont="1" applyBorder="1" applyAlignment="1">
      <alignment horizontal="left"/>
      <protection/>
    </xf>
    <xf numFmtId="190" fontId="55" fillId="0" borderId="36" xfId="43" applyNumberFormat="1" applyFont="1" applyBorder="1" applyAlignment="1">
      <alignment/>
    </xf>
    <xf numFmtId="190" fontId="51" fillId="0" borderId="15" xfId="43" applyNumberFormat="1" applyFont="1" applyBorder="1" applyAlignment="1">
      <alignment/>
    </xf>
    <xf numFmtId="190" fontId="76" fillId="0" borderId="21" xfId="43" applyNumberFormat="1" applyFont="1" applyBorder="1" applyAlignment="1">
      <alignment/>
    </xf>
    <xf numFmtId="0" fontId="38" fillId="0" borderId="22" xfId="48" applyFont="1" applyBorder="1">
      <alignment/>
      <protection/>
    </xf>
    <xf numFmtId="3" fontId="33" fillId="0" borderId="15" xfId="48" applyNumberFormat="1" applyFont="1" applyBorder="1" applyAlignment="1">
      <alignment horizontal="left"/>
      <protection/>
    </xf>
    <xf numFmtId="0" fontId="81" fillId="0" borderId="15" xfId="48" applyFont="1" applyBorder="1" applyAlignment="1">
      <alignment horizontal="left"/>
      <protection/>
    </xf>
    <xf numFmtId="190" fontId="38" fillId="0" borderId="21" xfId="43" applyNumberFormat="1" applyFont="1" applyBorder="1" applyAlignment="1">
      <alignment/>
    </xf>
    <xf numFmtId="190" fontId="38" fillId="0" borderId="36" xfId="43" applyNumberFormat="1" applyFont="1" applyBorder="1" applyAlignment="1">
      <alignment/>
    </xf>
    <xf numFmtId="0" fontId="22" fillId="0" borderId="35" xfId="48" applyFont="1" applyBorder="1" applyAlignment="1">
      <alignment horizontal="center"/>
      <protection/>
    </xf>
    <xf numFmtId="0" fontId="50" fillId="0" borderId="38" xfId="48" applyFont="1" applyBorder="1" applyAlignment="1">
      <alignment horizontal="center"/>
      <protection/>
    </xf>
    <xf numFmtId="0" fontId="54" fillId="0" borderId="38" xfId="48" applyFont="1" applyBorder="1" applyAlignment="1">
      <alignment horizontal="left"/>
      <protection/>
    </xf>
    <xf numFmtId="43" fontId="50" fillId="0" borderId="15" xfId="33" applyFont="1" applyBorder="1" applyAlignment="1">
      <alignment/>
    </xf>
    <xf numFmtId="188" fontId="76" fillId="0" borderId="28" xfId="33" applyNumberFormat="1" applyFont="1" applyBorder="1" applyAlignment="1">
      <alignment/>
    </xf>
    <xf numFmtId="43" fontId="82" fillId="0" borderId="0" xfId="33" applyFont="1" applyAlignment="1">
      <alignment/>
    </xf>
    <xf numFmtId="2" fontId="22" fillId="0" borderId="15" xfId="0" applyNumberFormat="1" applyFont="1" applyBorder="1" applyAlignment="1">
      <alignment horizontal="right"/>
    </xf>
    <xf numFmtId="188" fontId="55" fillId="0" borderId="36" xfId="33" applyNumberFormat="1" applyFont="1" applyBorder="1" applyAlignment="1">
      <alignment/>
    </xf>
    <xf numFmtId="187" fontId="54" fillId="0" borderId="36" xfId="43" applyFont="1" applyBorder="1" applyAlignment="1">
      <alignment/>
    </xf>
    <xf numFmtId="188" fontId="50" fillId="0" borderId="0" xfId="33" applyNumberFormat="1" applyFont="1" applyAlignment="1">
      <alignment/>
    </xf>
    <xf numFmtId="0" fontId="33" fillId="0" borderId="21" xfId="48" applyFont="1" applyBorder="1" applyAlignment="1">
      <alignment horizontal="center"/>
      <protection/>
    </xf>
    <xf numFmtId="187" fontId="38" fillId="0" borderId="0" xfId="0" applyNumberFormat="1" applyFont="1" applyBorder="1" applyAlignment="1">
      <alignment/>
    </xf>
    <xf numFmtId="190" fontId="51" fillId="0" borderId="21" xfId="43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8" fontId="22" fillId="0" borderId="11" xfId="0" applyNumberFormat="1" applyFont="1" applyBorder="1" applyAlignment="1">
      <alignment/>
    </xf>
    <xf numFmtId="43" fontId="0" fillId="0" borderId="0" xfId="33" applyFont="1" applyAlignment="1">
      <alignment/>
    </xf>
    <xf numFmtId="43" fontId="28" fillId="0" borderId="0" xfId="33" applyFont="1" applyFill="1" applyBorder="1" applyAlignment="1">
      <alignment horizontal="left"/>
    </xf>
    <xf numFmtId="43" fontId="0" fillId="0" borderId="0" xfId="33" applyFont="1" applyAlignment="1">
      <alignment horizontal="left"/>
    </xf>
    <xf numFmtId="43" fontId="0" fillId="0" borderId="0" xfId="33" applyFont="1" applyAlignment="1">
      <alignment/>
    </xf>
    <xf numFmtId="43" fontId="0" fillId="0" borderId="0" xfId="33" applyFont="1" applyAlignment="1">
      <alignment horizontal="center"/>
    </xf>
    <xf numFmtId="43" fontId="0" fillId="0" borderId="10" xfId="33" applyFont="1" applyBorder="1" applyAlignment="1">
      <alignment/>
    </xf>
    <xf numFmtId="43" fontId="58" fillId="0" borderId="0" xfId="33" applyFont="1" applyAlignment="1">
      <alignment/>
    </xf>
    <xf numFmtId="43" fontId="59" fillId="0" borderId="0" xfId="33" applyFont="1" applyAlignment="1">
      <alignment horizontal="left"/>
    </xf>
    <xf numFmtId="0" fontId="50" fillId="0" borderId="0" xfId="0" applyFont="1" applyAlignment="1">
      <alignment horizontal="right"/>
    </xf>
    <xf numFmtId="0" fontId="38" fillId="0" borderId="30" xfId="0" applyFont="1" applyBorder="1" applyAlignment="1">
      <alignment/>
    </xf>
    <xf numFmtId="188" fontId="29" fillId="0" borderId="12" xfId="33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41" xfId="0" applyNumberFormat="1" applyBorder="1" applyAlignment="1">
      <alignment/>
    </xf>
    <xf numFmtId="188" fontId="76" fillId="0" borderId="15" xfId="33" applyNumberFormat="1" applyFont="1" applyBorder="1" applyAlignment="1">
      <alignment/>
    </xf>
    <xf numFmtId="187" fontId="53" fillId="0" borderId="36" xfId="43" applyFont="1" applyBorder="1" applyAlignment="1">
      <alignment/>
    </xf>
    <xf numFmtId="0" fontId="22" fillId="0" borderId="28" xfId="48" applyFont="1" applyBorder="1">
      <alignment/>
      <protection/>
    </xf>
    <xf numFmtId="188" fontId="38" fillId="0" borderId="15" xfId="33" applyNumberFormat="1" applyFont="1" applyBorder="1" applyAlignment="1">
      <alignment/>
    </xf>
    <xf numFmtId="0" fontId="50" fillId="0" borderId="35" xfId="48" applyFont="1" applyBorder="1">
      <alignment/>
      <protection/>
    </xf>
    <xf numFmtId="0" fontId="38" fillId="0" borderId="42" xfId="48" applyFont="1" applyBorder="1">
      <alignment/>
      <protection/>
    </xf>
    <xf numFmtId="188" fontId="29" fillId="0" borderId="20" xfId="33" applyNumberFormat="1" applyFont="1" applyBorder="1" applyAlignment="1">
      <alignment/>
    </xf>
    <xf numFmtId="187" fontId="29" fillId="0" borderId="20" xfId="43" applyFont="1" applyBorder="1" applyAlignment="1">
      <alignment/>
    </xf>
    <xf numFmtId="190" fontId="29" fillId="0" borderId="20" xfId="43" applyNumberFormat="1" applyFont="1" applyBorder="1" applyAlignment="1">
      <alignment/>
    </xf>
    <xf numFmtId="188" fontId="29" fillId="0" borderId="25" xfId="33" applyNumberFormat="1" applyFont="1" applyBorder="1" applyAlignment="1">
      <alignment/>
    </xf>
    <xf numFmtId="187" fontId="29" fillId="0" borderId="25" xfId="43" applyFont="1" applyBorder="1" applyAlignment="1">
      <alignment/>
    </xf>
    <xf numFmtId="190" fontId="29" fillId="0" borderId="25" xfId="43" applyNumberFormat="1" applyFont="1" applyBorder="1" applyAlignment="1">
      <alignment/>
    </xf>
    <xf numFmtId="0" fontId="38" fillId="0" borderId="20" xfId="48" applyFont="1" applyBorder="1" applyAlignment="1">
      <alignment horizontal="center"/>
      <protection/>
    </xf>
    <xf numFmtId="0" fontId="38" fillId="0" borderId="42" xfId="48" applyFont="1" applyBorder="1" applyAlignment="1">
      <alignment horizontal="center"/>
      <protection/>
    </xf>
    <xf numFmtId="0" fontId="33" fillId="0" borderId="20" xfId="48" applyFont="1" applyBorder="1">
      <alignment/>
      <protection/>
    </xf>
    <xf numFmtId="0" fontId="33" fillId="0" borderId="25" xfId="48" applyFont="1" applyBorder="1">
      <alignment/>
      <protection/>
    </xf>
    <xf numFmtId="0" fontId="50" fillId="0" borderId="39" xfId="48" applyFont="1" applyBorder="1">
      <alignment/>
      <protection/>
    </xf>
    <xf numFmtId="187" fontId="53" fillId="0" borderId="37" xfId="43" applyNumberFormat="1" applyFont="1" applyBorder="1" applyAlignment="1">
      <alignment/>
    </xf>
    <xf numFmtId="0" fontId="50" fillId="0" borderId="0" xfId="48" applyFont="1" applyBorder="1" applyAlignment="1">
      <alignment/>
      <protection/>
    </xf>
    <xf numFmtId="0" fontId="38" fillId="0" borderId="16" xfId="0" applyFont="1" applyBorder="1" applyAlignment="1" quotePrefix="1">
      <alignment/>
    </xf>
    <xf numFmtId="43" fontId="0" fillId="0" borderId="0" xfId="33" applyFont="1" applyAlignment="1">
      <alignment horizontal="center"/>
    </xf>
    <xf numFmtId="43" fontId="0" fillId="0" borderId="0" xfId="33" applyFont="1" applyFill="1" applyBorder="1" applyAlignment="1">
      <alignment horizontal="center"/>
    </xf>
    <xf numFmtId="43" fontId="0" fillId="0" borderId="31" xfId="0" applyNumberFormat="1" applyBorder="1" applyAlignment="1">
      <alignment/>
    </xf>
    <xf numFmtId="43" fontId="19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188" fontId="60" fillId="0" borderId="0" xfId="33" applyNumberFormat="1" applyFont="1" applyBorder="1" applyAlignment="1">
      <alignment/>
    </xf>
    <xf numFmtId="0" fontId="60" fillId="0" borderId="0" xfId="0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33" applyFont="1" applyAlignment="1">
      <alignment/>
    </xf>
    <xf numFmtId="43" fontId="61" fillId="0" borderId="0" xfId="33" applyFont="1" applyAlignment="1">
      <alignment/>
    </xf>
    <xf numFmtId="190" fontId="53" fillId="0" borderId="23" xfId="43" applyNumberFormat="1" applyFont="1" applyBorder="1" applyAlignment="1">
      <alignment/>
    </xf>
    <xf numFmtId="43" fontId="38" fillId="0" borderId="23" xfId="33" applyFont="1" applyBorder="1" applyAlignment="1">
      <alignment/>
    </xf>
    <xf numFmtId="187" fontId="53" fillId="0" borderId="12" xfId="43" applyFont="1" applyBorder="1" applyAlignment="1">
      <alignment horizontal="center"/>
    </xf>
    <xf numFmtId="187" fontId="29" fillId="0" borderId="43" xfId="43" applyFont="1" applyBorder="1" applyAlignment="1">
      <alignment/>
    </xf>
    <xf numFmtId="0" fontId="76" fillId="0" borderId="35" xfId="48" applyFont="1" applyBorder="1">
      <alignment/>
      <protection/>
    </xf>
    <xf numFmtId="0" fontId="27" fillId="0" borderId="0" xfId="0" applyFont="1" applyAlignment="1">
      <alignment horizontal="center"/>
    </xf>
    <xf numFmtId="0" fontId="37" fillId="0" borderId="0" xfId="48" applyFont="1" applyAlignment="1">
      <alignment horizontal="center"/>
      <protection/>
    </xf>
    <xf numFmtId="0" fontId="50" fillId="0" borderId="0" xfId="48" applyFont="1" applyAlignment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2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41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3.8515625" style="0" bestFit="1" customWidth="1"/>
    <col min="9" max="9" width="11.140625" style="0" customWidth="1"/>
    <col min="10" max="10" width="16.7109375" style="0" customWidth="1"/>
    <col min="11" max="11" width="16.28125" style="26" customWidth="1"/>
    <col min="12" max="12" width="18.140625" style="0" customWidth="1"/>
    <col min="13" max="13" width="14.57421875" style="0" customWidth="1"/>
    <col min="14" max="14" width="15.421875" style="0" customWidth="1"/>
    <col min="15" max="15" width="14.00390625" style="0" bestFit="1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0:15" ht="12.75">
      <c r="J2" s="394"/>
      <c r="K2" s="412" t="s">
        <v>740</v>
      </c>
      <c r="L2" s="413" t="s">
        <v>1</v>
      </c>
      <c r="M2" s="413" t="s">
        <v>2</v>
      </c>
      <c r="O2" s="26"/>
    </row>
    <row r="3" spans="1:16" ht="21">
      <c r="A3" s="513" t="s">
        <v>1380</v>
      </c>
      <c r="B3" s="513"/>
      <c r="C3" s="513"/>
      <c r="D3" s="513"/>
      <c r="E3" s="513"/>
      <c r="F3" s="513"/>
      <c r="G3" s="513"/>
      <c r="I3" s="371" t="s">
        <v>742</v>
      </c>
      <c r="J3" s="371" t="s">
        <v>1546</v>
      </c>
      <c r="K3" s="406">
        <v>16342200</v>
      </c>
      <c r="L3" s="26">
        <v>11021205.84</v>
      </c>
      <c r="M3" s="26">
        <f>K3-L3</f>
        <v>5320994.16</v>
      </c>
      <c r="O3" s="390" t="s">
        <v>921</v>
      </c>
      <c r="P3" s="391" t="s">
        <v>1</v>
      </c>
    </row>
    <row r="4" spans="1:16" ht="21">
      <c r="A4" s="513" t="s">
        <v>25</v>
      </c>
      <c r="B4" s="513"/>
      <c r="C4" s="513"/>
      <c r="D4" s="513"/>
      <c r="E4" s="513"/>
      <c r="F4" s="513"/>
      <c r="G4" s="513"/>
      <c r="I4" s="371"/>
      <c r="J4" s="371" t="s">
        <v>1547</v>
      </c>
      <c r="K4" s="407">
        <v>2097900</v>
      </c>
      <c r="L4" s="26">
        <v>1369833.23</v>
      </c>
      <c r="M4" s="26">
        <f aca="true" t="shared" si="0" ref="M4:M25">K4-L4</f>
        <v>728066.77</v>
      </c>
      <c r="O4" s="392">
        <v>3287978</v>
      </c>
      <c r="P4" s="392">
        <v>1673531</v>
      </c>
    </row>
    <row r="5" spans="1:16" ht="21">
      <c r="A5" s="513" t="s">
        <v>1750</v>
      </c>
      <c r="B5" s="513"/>
      <c r="C5" s="513"/>
      <c r="D5" s="513"/>
      <c r="E5" s="513"/>
      <c r="F5" s="513"/>
      <c r="G5" s="513"/>
      <c r="I5" s="371"/>
      <c r="J5" s="371" t="s">
        <v>922</v>
      </c>
      <c r="K5" s="408">
        <v>2097900</v>
      </c>
      <c r="L5" s="26">
        <v>1390673.62</v>
      </c>
      <c r="M5" s="26">
        <f t="shared" si="0"/>
        <v>707226.3799999999</v>
      </c>
      <c r="O5" s="392">
        <v>214300</v>
      </c>
      <c r="P5" s="392">
        <v>13710</v>
      </c>
    </row>
    <row r="6" spans="1:16" ht="21">
      <c r="A6" s="29" t="s">
        <v>7</v>
      </c>
      <c r="B6" s="29"/>
      <c r="C6" s="29"/>
      <c r="D6" s="29"/>
      <c r="E6" s="29"/>
      <c r="F6" s="29"/>
      <c r="G6" s="29"/>
      <c r="I6" s="371"/>
      <c r="J6" s="371" t="s">
        <v>923</v>
      </c>
      <c r="K6" s="406">
        <v>1955000</v>
      </c>
      <c r="L6" s="26"/>
      <c r="M6" s="26">
        <f t="shared" si="0"/>
        <v>1955000</v>
      </c>
      <c r="O6" s="392">
        <v>634000</v>
      </c>
      <c r="P6" s="392">
        <v>349030</v>
      </c>
    </row>
    <row r="7" spans="1:16" ht="21">
      <c r="A7" s="30" t="s">
        <v>8</v>
      </c>
      <c r="B7" s="31" t="s">
        <v>4</v>
      </c>
      <c r="C7" s="30" t="s">
        <v>9</v>
      </c>
      <c r="D7" s="31" t="s">
        <v>1</v>
      </c>
      <c r="E7" s="30" t="s">
        <v>69</v>
      </c>
      <c r="F7" s="30" t="s">
        <v>2</v>
      </c>
      <c r="G7" s="30" t="s">
        <v>10</v>
      </c>
      <c r="H7" s="6" t="s">
        <v>3</v>
      </c>
      <c r="I7" s="371"/>
      <c r="J7" s="371" t="s">
        <v>924</v>
      </c>
      <c r="K7" s="406">
        <v>1294560</v>
      </c>
      <c r="L7" s="26">
        <v>750935</v>
      </c>
      <c r="M7" s="26">
        <f t="shared" si="0"/>
        <v>543625</v>
      </c>
      <c r="O7" s="392">
        <v>35500</v>
      </c>
      <c r="P7" s="392"/>
    </row>
    <row r="8" spans="1:16" ht="21">
      <c r="A8" s="32"/>
      <c r="B8" s="33"/>
      <c r="C8" s="32"/>
      <c r="D8" s="33"/>
      <c r="E8" s="32" t="s">
        <v>70</v>
      </c>
      <c r="F8" s="32"/>
      <c r="G8" s="32" t="s">
        <v>11</v>
      </c>
      <c r="H8" s="32"/>
      <c r="I8" s="371"/>
      <c r="J8" s="371" t="s">
        <v>925</v>
      </c>
      <c r="K8" s="409">
        <v>1000000</v>
      </c>
      <c r="L8" s="26">
        <v>541045.18</v>
      </c>
      <c r="M8" s="26">
        <f t="shared" si="0"/>
        <v>458954.81999999995</v>
      </c>
      <c r="O8" s="392">
        <v>175000</v>
      </c>
      <c r="P8" s="392">
        <v>20000</v>
      </c>
    </row>
    <row r="9" spans="1:16" ht="18.75">
      <c r="A9" s="12">
        <v>1</v>
      </c>
      <c r="B9" s="13" t="s">
        <v>476</v>
      </c>
      <c r="C9" s="474">
        <v>15619000</v>
      </c>
      <c r="D9" s="511">
        <v>7643057.57</v>
      </c>
      <c r="E9" s="58"/>
      <c r="F9" s="48">
        <f>C9-D9-E9</f>
        <v>7975942.43</v>
      </c>
      <c r="G9" s="49">
        <f>D9*100/C9</f>
        <v>48.93435924194891</v>
      </c>
      <c r="H9" s="49"/>
      <c r="I9" s="374"/>
      <c r="J9" s="374" t="s">
        <v>1553</v>
      </c>
      <c r="K9" s="410">
        <v>1300000</v>
      </c>
      <c r="L9" s="393"/>
      <c r="M9" s="26">
        <f t="shared" si="0"/>
        <v>1300000</v>
      </c>
      <c r="O9" s="392">
        <v>67000</v>
      </c>
      <c r="P9" s="392">
        <v>37100</v>
      </c>
    </row>
    <row r="10" spans="1:16" ht="18.75">
      <c r="A10" s="50">
        <v>2</v>
      </c>
      <c r="B10" s="13" t="s">
        <v>5</v>
      </c>
      <c r="C10" s="87">
        <v>32363800</v>
      </c>
      <c r="D10" s="15">
        <v>15910390.87</v>
      </c>
      <c r="E10" s="68">
        <v>207580</v>
      </c>
      <c r="F10" s="48">
        <f>C10-D10-E10</f>
        <v>16245829.13</v>
      </c>
      <c r="G10" s="49">
        <f>D10*100/C10</f>
        <v>49.161071536716946</v>
      </c>
      <c r="H10" s="49"/>
      <c r="I10" s="373"/>
      <c r="J10" s="374" t="s">
        <v>1554</v>
      </c>
      <c r="K10" s="406">
        <v>2000000</v>
      </c>
      <c r="L10" s="26">
        <v>735251</v>
      </c>
      <c r="M10" s="26">
        <f t="shared" si="0"/>
        <v>1264749</v>
      </c>
      <c r="O10" s="392">
        <v>1066700</v>
      </c>
      <c r="P10" s="394">
        <v>309760</v>
      </c>
    </row>
    <row r="11" spans="1:16" ht="18.75">
      <c r="A11" s="12">
        <v>3</v>
      </c>
      <c r="B11" s="497" t="s">
        <v>739</v>
      </c>
      <c r="C11" s="87">
        <v>62663990</v>
      </c>
      <c r="D11" s="220">
        <v>8263890</v>
      </c>
      <c r="E11" s="319">
        <v>38237779.83</v>
      </c>
      <c r="F11" s="48">
        <f>C11-D11-E11</f>
        <v>16162320.170000002</v>
      </c>
      <c r="G11" s="49">
        <f>D11*100/C11</f>
        <v>13.187621790441368</v>
      </c>
      <c r="H11" s="14"/>
      <c r="I11" s="373"/>
      <c r="J11" s="395"/>
      <c r="K11" s="409"/>
      <c r="L11" s="26"/>
      <c r="M11" s="26">
        <f t="shared" si="0"/>
        <v>0</v>
      </c>
      <c r="N11" s="26"/>
      <c r="O11" s="392">
        <v>392522</v>
      </c>
      <c r="P11" s="392">
        <v>113862</v>
      </c>
    </row>
    <row r="12" spans="1:16" ht="18.75">
      <c r="A12" s="50">
        <v>4</v>
      </c>
      <c r="B12" s="123" t="s">
        <v>1544</v>
      </c>
      <c r="C12" s="14">
        <v>38515060</v>
      </c>
      <c r="D12" s="14">
        <v>38515060</v>
      </c>
      <c r="E12" s="140"/>
      <c r="F12" s="48">
        <f>C12-D12-E12</f>
        <v>0</v>
      </c>
      <c r="G12" s="49">
        <f>D12*100/C12</f>
        <v>100</v>
      </c>
      <c r="H12" s="14"/>
      <c r="I12" s="372"/>
      <c r="J12" s="396" t="s">
        <v>1768</v>
      </c>
      <c r="K12" s="409">
        <v>1679000</v>
      </c>
      <c r="L12" s="26">
        <v>7700</v>
      </c>
      <c r="M12" s="26">
        <f t="shared" si="0"/>
        <v>1671300</v>
      </c>
      <c r="N12" s="428"/>
      <c r="O12" s="392">
        <v>27000</v>
      </c>
      <c r="P12" s="392">
        <v>10496</v>
      </c>
    </row>
    <row r="13" spans="1:16" ht="18.75">
      <c r="A13" s="50"/>
      <c r="B13" s="123"/>
      <c r="C13" s="14"/>
      <c r="D13" s="139"/>
      <c r="E13" s="140"/>
      <c r="F13" s="48"/>
      <c r="G13" s="451"/>
      <c r="H13" s="14"/>
      <c r="I13" s="372"/>
      <c r="J13" s="395" t="s">
        <v>1331</v>
      </c>
      <c r="K13" s="409">
        <v>361700</v>
      </c>
      <c r="L13" s="26">
        <v>22093</v>
      </c>
      <c r="M13" s="26">
        <f t="shared" si="0"/>
        <v>339607</v>
      </c>
      <c r="N13" s="26"/>
      <c r="O13" s="392">
        <v>100000</v>
      </c>
      <c r="P13" s="394">
        <v>10500</v>
      </c>
    </row>
    <row r="14" spans="1:16" ht="18.75">
      <c r="A14" s="12"/>
      <c r="B14" s="123"/>
      <c r="C14" s="14"/>
      <c r="D14" s="139"/>
      <c r="E14" s="87"/>
      <c r="F14" s="48"/>
      <c r="G14" s="49"/>
      <c r="H14" s="14"/>
      <c r="I14" s="94"/>
      <c r="J14" s="395" t="s">
        <v>1557</v>
      </c>
      <c r="K14" s="406">
        <v>40080</v>
      </c>
      <c r="L14" s="26">
        <v>33714</v>
      </c>
      <c r="M14" s="26">
        <f t="shared" si="0"/>
        <v>6366</v>
      </c>
      <c r="O14" s="392"/>
      <c r="P14" s="394"/>
    </row>
    <row r="15" spans="1:16" ht="18.75">
      <c r="A15" s="12"/>
      <c r="B15" s="13"/>
      <c r="C15" s="14"/>
      <c r="D15" s="139"/>
      <c r="E15" s="14"/>
      <c r="F15" s="141"/>
      <c r="G15" s="49"/>
      <c r="H15" s="49"/>
      <c r="J15" s="395" t="s">
        <v>1556</v>
      </c>
      <c r="K15" s="410">
        <v>11380</v>
      </c>
      <c r="L15" s="393">
        <v>3500</v>
      </c>
      <c r="M15" s="26">
        <f t="shared" si="0"/>
        <v>7880</v>
      </c>
      <c r="N15" s="60"/>
      <c r="O15" s="392">
        <f>SUM(O3:O14)</f>
        <v>6000000</v>
      </c>
      <c r="P15" s="392">
        <f>SUM(P3:P14)</f>
        <v>2537989</v>
      </c>
    </row>
    <row r="16" spans="1:16" ht="21">
      <c r="A16" s="50"/>
      <c r="B16" s="13"/>
      <c r="C16" s="14"/>
      <c r="D16" s="16"/>
      <c r="E16" s="14"/>
      <c r="F16" s="48"/>
      <c r="G16" s="49"/>
      <c r="H16" s="49"/>
      <c r="J16" s="397" t="s">
        <v>926</v>
      </c>
      <c r="K16" s="95">
        <v>1976500</v>
      </c>
      <c r="L16" s="61">
        <v>34440</v>
      </c>
      <c r="M16" s="26">
        <f t="shared" si="0"/>
        <v>1942060</v>
      </c>
      <c r="N16" s="95"/>
      <c r="O16" s="61"/>
      <c r="P16" s="71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24"/>
      <c r="J17" s="395" t="s">
        <v>1555</v>
      </c>
      <c r="K17" s="374">
        <v>207580</v>
      </c>
      <c r="L17" s="61"/>
      <c r="M17" s="26">
        <f t="shared" si="0"/>
        <v>207580</v>
      </c>
      <c r="N17" s="95"/>
      <c r="O17" s="61">
        <v>40500</v>
      </c>
      <c r="P17" s="138"/>
      <c r="Q17" s="60"/>
      <c r="R17" s="60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395"/>
      <c r="K18" s="374"/>
      <c r="L18" s="61"/>
      <c r="M18" s="26">
        <f t="shared" si="0"/>
        <v>0</v>
      </c>
      <c r="N18" s="95"/>
      <c r="O18" s="61">
        <v>128442</v>
      </c>
      <c r="P18" s="71">
        <v>87942</v>
      </c>
    </row>
    <row r="19" spans="1:18" ht="21">
      <c r="A19" s="53"/>
      <c r="B19" s="54"/>
      <c r="C19" s="51"/>
      <c r="D19" s="52"/>
      <c r="E19" s="51"/>
      <c r="F19" s="55"/>
      <c r="G19" s="49"/>
      <c r="H19" s="49"/>
      <c r="J19" s="395"/>
      <c r="K19" s="374"/>
      <c r="L19" s="398"/>
      <c r="M19" s="26">
        <f t="shared" si="0"/>
        <v>0</v>
      </c>
      <c r="N19" s="309"/>
      <c r="O19" s="399"/>
      <c r="P19" s="61">
        <v>40500</v>
      </c>
      <c r="Q19" s="69"/>
      <c r="R19" s="69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395"/>
      <c r="K20" s="411"/>
      <c r="L20" s="61"/>
      <c r="M20" s="26">
        <f t="shared" si="0"/>
        <v>0</v>
      </c>
      <c r="N20" s="404" t="s">
        <v>927</v>
      </c>
      <c r="O20" s="400">
        <v>11098962</v>
      </c>
      <c r="P20" s="157">
        <f>SUM(P18:P19)</f>
        <v>128442</v>
      </c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395"/>
      <c r="K21" s="374"/>
      <c r="L21" s="61"/>
      <c r="M21" s="26">
        <f t="shared" si="0"/>
        <v>0</v>
      </c>
      <c r="N21" s="95"/>
      <c r="O21" s="401">
        <v>2500000</v>
      </c>
      <c r="P21" s="17"/>
    </row>
    <row r="22" spans="1:16" ht="19.5" thickBot="1">
      <c r="A22" s="53"/>
      <c r="B22" s="54"/>
      <c r="C22" s="51"/>
      <c r="D22" s="52"/>
      <c r="E22" s="51"/>
      <c r="F22" s="51"/>
      <c r="G22" s="51"/>
      <c r="H22" s="51"/>
      <c r="J22" s="395"/>
      <c r="K22" s="133"/>
      <c r="L22" s="61"/>
      <c r="M22" s="26">
        <f t="shared" si="0"/>
        <v>0</v>
      </c>
      <c r="N22" s="125"/>
      <c r="O22" s="402">
        <f>SUM(O20:O21)</f>
        <v>13598962</v>
      </c>
      <c r="P22" s="226"/>
    </row>
    <row r="23" spans="1:16" ht="24" thickTop="1">
      <c r="A23" s="5"/>
      <c r="B23" s="46" t="s">
        <v>6</v>
      </c>
      <c r="C23" s="56">
        <f>SUM(C9:C22)</f>
        <v>149161850</v>
      </c>
      <c r="D23" s="405">
        <f>SUM(D9:D22)</f>
        <v>70332398.44</v>
      </c>
      <c r="E23" s="365">
        <f>SUM(E9:E22)</f>
        <v>38445359.83</v>
      </c>
      <c r="F23" s="56">
        <f>SUM(F9:F22)</f>
        <v>40384091.730000004</v>
      </c>
      <c r="G23" s="57">
        <f>D23*100/C23</f>
        <v>47.151733797884646</v>
      </c>
      <c r="H23" s="57"/>
      <c r="I23" s="27"/>
      <c r="J23" s="395"/>
      <c r="K23" s="133"/>
      <c r="L23" s="61"/>
      <c r="M23" s="61">
        <f t="shared" si="0"/>
        <v>0</v>
      </c>
      <c r="N23" s="125"/>
      <c r="O23" s="226"/>
      <c r="P23" s="157"/>
    </row>
    <row r="24" spans="1:16" ht="23.25">
      <c r="A24" s="8"/>
      <c r="B24" s="124"/>
      <c r="C24" s="221"/>
      <c r="D24" s="221"/>
      <c r="E24" s="222"/>
      <c r="F24" s="221"/>
      <c r="G24" s="223"/>
      <c r="H24" s="223"/>
      <c r="I24" s="27"/>
      <c r="J24" s="395"/>
      <c r="K24" s="403"/>
      <c r="L24" s="403"/>
      <c r="M24" s="403">
        <f t="shared" si="0"/>
        <v>0</v>
      </c>
      <c r="N24" s="125"/>
      <c r="O24" s="226"/>
      <c r="P24" s="133"/>
    </row>
    <row r="25" spans="1:16" ht="23.25">
      <c r="A25" s="8"/>
      <c r="B25" s="35" t="s">
        <v>53</v>
      </c>
      <c r="C25" s="221"/>
      <c r="D25" s="221"/>
      <c r="E25" s="222"/>
      <c r="F25" s="221"/>
      <c r="G25" s="223"/>
      <c r="H25" s="223"/>
      <c r="I25" s="27"/>
      <c r="J25" s="395"/>
      <c r="K25" s="61"/>
      <c r="L25" s="61"/>
      <c r="M25" s="403">
        <f t="shared" si="0"/>
        <v>0</v>
      </c>
      <c r="N25" s="153"/>
      <c r="O25" s="26"/>
      <c r="P25" s="26"/>
    </row>
    <row r="26" spans="1:15" ht="23.25">
      <c r="A26" s="34"/>
      <c r="B26" s="36" t="s">
        <v>1321</v>
      </c>
      <c r="C26" s="36"/>
      <c r="D26" s="36" t="s">
        <v>1320</v>
      </c>
      <c r="E26" s="35"/>
      <c r="F26" s="36" t="s">
        <v>1326</v>
      </c>
      <c r="G26" s="35"/>
      <c r="H26" s="28"/>
      <c r="I26" s="27"/>
      <c r="J26" s="411"/>
      <c r="K26" s="60"/>
      <c r="L26" s="60"/>
      <c r="M26" s="125"/>
      <c r="N26" s="125"/>
      <c r="O26" s="133"/>
    </row>
    <row r="27" spans="1:16" ht="23.25">
      <c r="A27" s="34"/>
      <c r="B27" s="35" t="s">
        <v>1316</v>
      </c>
      <c r="C27" s="35"/>
      <c r="D27" s="35" t="s">
        <v>1322</v>
      </c>
      <c r="E27" s="35"/>
      <c r="F27" s="35" t="s">
        <v>1327</v>
      </c>
      <c r="G27" s="35"/>
      <c r="H27" s="359"/>
      <c r="I27" s="27"/>
      <c r="J27" s="40"/>
      <c r="K27" s="60"/>
      <c r="L27" s="26"/>
      <c r="M27" s="60"/>
      <c r="N27" s="60"/>
      <c r="O27" s="133"/>
      <c r="P27" s="38"/>
    </row>
    <row r="28" spans="1:15" ht="23.25">
      <c r="A28" s="34"/>
      <c r="B28" s="35" t="s">
        <v>1317</v>
      </c>
      <c r="C28" s="35"/>
      <c r="D28" s="35" t="s">
        <v>1323</v>
      </c>
      <c r="E28" s="35"/>
      <c r="F28" s="35" t="s">
        <v>1328</v>
      </c>
      <c r="G28" s="35"/>
      <c r="H28" s="27"/>
      <c r="I28" s="27"/>
      <c r="J28" t="s">
        <v>1749</v>
      </c>
      <c r="K28" s="392">
        <f>SUM(K3:K27)</f>
        <v>32363800</v>
      </c>
      <c r="L28" s="392">
        <f>SUM(L3:L27)</f>
        <v>15910390.870000001</v>
      </c>
      <c r="M28" s="426">
        <f>K28-L28</f>
        <v>16453409.129999999</v>
      </c>
      <c r="N28" s="226"/>
      <c r="O28" s="133"/>
    </row>
    <row r="29" spans="1:15" ht="23.25">
      <c r="A29" s="34"/>
      <c r="B29" s="35" t="s">
        <v>1318</v>
      </c>
      <c r="C29" s="35"/>
      <c r="D29" s="35" t="s">
        <v>1324</v>
      </c>
      <c r="E29" s="35"/>
      <c r="F29" s="35" t="s">
        <v>1329</v>
      </c>
      <c r="G29" s="35"/>
      <c r="H29" s="359"/>
      <c r="I29" s="27"/>
      <c r="J29" t="s">
        <v>739</v>
      </c>
      <c r="K29" s="60"/>
      <c r="L29" s="498" t="s">
        <v>1</v>
      </c>
      <c r="M29" s="499" t="s">
        <v>741</v>
      </c>
      <c r="N29" s="499" t="s">
        <v>1267</v>
      </c>
      <c r="O29" s="133"/>
    </row>
    <row r="30" spans="1:15" ht="23.25">
      <c r="A30" s="34"/>
      <c r="B30" s="35" t="s">
        <v>1319</v>
      </c>
      <c r="C30" s="35"/>
      <c r="D30" s="35" t="s">
        <v>1325</v>
      </c>
      <c r="E30" s="35"/>
      <c r="F30" s="35" t="s">
        <v>1330</v>
      </c>
      <c r="G30" s="35"/>
      <c r="H30" s="359"/>
      <c r="I30" s="27"/>
      <c r="K30" s="71">
        <v>1288000</v>
      </c>
      <c r="L30" s="61">
        <v>1152000</v>
      </c>
      <c r="M30" s="72"/>
      <c r="N30" s="71">
        <f>K30-L30-M30</f>
        <v>136000</v>
      </c>
      <c r="O30" s="133"/>
    </row>
    <row r="31" spans="2:15" ht="23.25">
      <c r="B31" s="27"/>
      <c r="C31" s="27"/>
      <c r="D31" s="27"/>
      <c r="E31" s="27"/>
      <c r="F31" s="27"/>
      <c r="G31" s="27"/>
      <c r="H31" s="501"/>
      <c r="I31" s="27"/>
      <c r="K31" s="95">
        <v>498000</v>
      </c>
      <c r="L31" s="61">
        <v>368300</v>
      </c>
      <c r="M31" s="72"/>
      <c r="N31" s="71">
        <f aca="true" t="shared" si="1" ref="N31:N39">K31-L31-M31</f>
        <v>129700</v>
      </c>
      <c r="O31" s="133"/>
    </row>
    <row r="32" spans="10:15" ht="23.25">
      <c r="J32" s="26"/>
      <c r="K32" s="358">
        <v>919070</v>
      </c>
      <c r="L32" s="72">
        <v>919070</v>
      </c>
      <c r="M32" s="72"/>
      <c r="N32" s="71">
        <f t="shared" si="1"/>
        <v>0</v>
      </c>
      <c r="O32" s="133"/>
    </row>
    <row r="33" spans="10:15" ht="23.25">
      <c r="J33" s="26"/>
      <c r="K33" s="358">
        <v>584360</v>
      </c>
      <c r="L33" s="136">
        <v>584360</v>
      </c>
      <c r="M33" s="72"/>
      <c r="N33" s="71">
        <f t="shared" si="1"/>
        <v>0</v>
      </c>
      <c r="O33" s="133"/>
    </row>
    <row r="34" spans="8:15" ht="21">
      <c r="H34" s="26">
        <v>6460</v>
      </c>
      <c r="J34" s="38"/>
      <c r="K34" s="72">
        <v>185000</v>
      </c>
      <c r="L34" s="72">
        <v>185000</v>
      </c>
      <c r="M34" s="72"/>
      <c r="N34" s="71">
        <f t="shared" si="1"/>
        <v>0</v>
      </c>
      <c r="O34" s="72"/>
    </row>
    <row r="35" spans="1:14" ht="19.5" customHeight="1">
      <c r="A35" s="17"/>
      <c r="B35" s="17"/>
      <c r="C35" s="17"/>
      <c r="H35" s="26">
        <v>33714</v>
      </c>
      <c r="J35" t="s">
        <v>1549</v>
      </c>
      <c r="K35" s="61">
        <v>4144360</v>
      </c>
      <c r="L35" s="61">
        <v>4144360</v>
      </c>
      <c r="M35" s="72"/>
      <c r="N35" s="71">
        <f t="shared" si="1"/>
        <v>0</v>
      </c>
    </row>
    <row r="36" spans="1:14" ht="19.5" customHeight="1">
      <c r="A36" s="17"/>
      <c r="B36" s="17"/>
      <c r="C36" s="17"/>
      <c r="H36" s="26">
        <v>34440</v>
      </c>
      <c r="J36" t="s">
        <v>1548</v>
      </c>
      <c r="K36" s="61">
        <v>45224900</v>
      </c>
      <c r="L36" s="17"/>
      <c r="M36" s="72">
        <v>36332479.83</v>
      </c>
      <c r="N36" s="72">
        <f t="shared" si="1"/>
        <v>8892420.170000002</v>
      </c>
    </row>
    <row r="37" spans="1:14" ht="19.5" customHeight="1">
      <c r="A37" s="17"/>
      <c r="B37" s="17"/>
      <c r="C37" s="17"/>
      <c r="H37" s="26">
        <v>749586</v>
      </c>
      <c r="J37" t="s">
        <v>1550</v>
      </c>
      <c r="K37" s="61">
        <v>4692600</v>
      </c>
      <c r="L37" s="17">
        <v>910800</v>
      </c>
      <c r="M37" s="72">
        <v>1306800</v>
      </c>
      <c r="N37" s="71">
        <f t="shared" si="1"/>
        <v>2475000</v>
      </c>
    </row>
    <row r="38" spans="1:14" ht="19.5" customHeight="1">
      <c r="A38" s="17"/>
      <c r="B38" s="17"/>
      <c r="C38" s="17"/>
      <c r="H38" s="26">
        <v>13908425.9</v>
      </c>
      <c r="J38" t="s">
        <v>1551</v>
      </c>
      <c r="K38" s="61">
        <v>598500</v>
      </c>
      <c r="L38" s="17"/>
      <c r="M38" s="72">
        <v>598500</v>
      </c>
      <c r="N38" s="71">
        <f t="shared" si="1"/>
        <v>0</v>
      </c>
    </row>
    <row r="39" spans="1:14" ht="26.25">
      <c r="A39" s="149"/>
      <c r="B39" s="150"/>
      <c r="C39" s="151"/>
      <c r="D39" s="18"/>
      <c r="E39" s="18"/>
      <c r="F39" s="18"/>
      <c r="H39" s="26">
        <v>1367510.23</v>
      </c>
      <c r="J39" t="s">
        <v>1552</v>
      </c>
      <c r="K39" s="434">
        <v>4529200</v>
      </c>
      <c r="L39" s="61"/>
      <c r="M39" s="61"/>
      <c r="N39" s="71">
        <f t="shared" si="1"/>
        <v>4529200</v>
      </c>
    </row>
    <row r="40" spans="1:14" ht="26.25">
      <c r="A40" s="149"/>
      <c r="B40" s="150"/>
      <c r="C40" s="151"/>
      <c r="D40" s="18"/>
      <c r="E40" s="18"/>
      <c r="H40" s="38">
        <f>SUM(H34:H39)</f>
        <v>16100136.13</v>
      </c>
      <c r="K40" s="369">
        <f>SUM(K30:K39)</f>
        <v>62663990</v>
      </c>
      <c r="L40" s="369">
        <f>SUM(L30:L39)</f>
        <v>8263890</v>
      </c>
      <c r="M40" s="369">
        <f>SUM(M30:M39)</f>
        <v>38237779.83</v>
      </c>
      <c r="N40" s="500">
        <f>K40-L40-M40</f>
        <v>16162320.170000002</v>
      </c>
    </row>
    <row r="41" spans="1:13" ht="26.25">
      <c r="A41" s="149"/>
      <c r="B41" s="150"/>
      <c r="C41" s="151"/>
      <c r="D41" s="18"/>
      <c r="E41" s="18"/>
      <c r="H41" s="38">
        <v>207580</v>
      </c>
      <c r="L41" s="26"/>
      <c r="M41" s="26"/>
    </row>
    <row r="42" spans="1:14" ht="26.25">
      <c r="A42" s="149"/>
      <c r="B42" s="150"/>
      <c r="C42" s="151"/>
      <c r="D42" s="18"/>
      <c r="E42" s="18"/>
      <c r="H42" s="38"/>
      <c r="L42" s="26"/>
      <c r="M42" s="26"/>
      <c r="N42" s="143"/>
    </row>
    <row r="43" spans="1:14" ht="26.25">
      <c r="A43" s="149"/>
      <c r="B43" s="150"/>
      <c r="C43" s="151"/>
      <c r="D43" s="18"/>
      <c r="E43" s="18"/>
      <c r="H43" s="38"/>
      <c r="L43" s="26"/>
      <c r="M43" s="26"/>
      <c r="N43" s="143"/>
    </row>
    <row r="44" spans="1:13" ht="26.25">
      <c r="A44" s="149"/>
      <c r="B44" s="150"/>
      <c r="C44" s="151"/>
      <c r="D44" s="18"/>
      <c r="E44" s="18"/>
      <c r="H44" s="38"/>
      <c r="K44" s="364"/>
      <c r="L44" s="26"/>
      <c r="M44" s="26"/>
    </row>
    <row r="45" spans="1:13" ht="26.25">
      <c r="A45" s="149"/>
      <c r="B45" s="150"/>
      <c r="C45" s="151"/>
      <c r="L45" s="26"/>
      <c r="M45" s="26"/>
    </row>
    <row r="46" spans="1:13" ht="26.25">
      <c r="A46" s="149"/>
      <c r="B46" s="150"/>
      <c r="C46" s="151"/>
      <c r="J46" s="26"/>
      <c r="L46" s="26"/>
      <c r="M46" s="26"/>
    </row>
    <row r="47" spans="1:13" ht="26.25">
      <c r="A47" s="149"/>
      <c r="B47" s="150"/>
      <c r="C47" s="152"/>
      <c r="J47" s="371" t="s">
        <v>1546</v>
      </c>
      <c r="K47" s="406">
        <v>16342200</v>
      </c>
      <c r="L47" s="26"/>
      <c r="M47" s="26"/>
    </row>
    <row r="48" spans="1:13" ht="23.25">
      <c r="A48" s="149"/>
      <c r="B48" s="70"/>
      <c r="C48" s="148"/>
      <c r="D48" s="18"/>
      <c r="E48" s="18"/>
      <c r="F48" s="18"/>
      <c r="J48" s="371" t="s">
        <v>1547</v>
      </c>
      <c r="K48" s="407"/>
      <c r="L48" s="407">
        <v>2097900</v>
      </c>
      <c r="M48" s="26"/>
    </row>
    <row r="49" spans="1:13" ht="23.25">
      <c r="A49" s="17"/>
      <c r="B49" s="70"/>
      <c r="C49" s="148"/>
      <c r="D49" s="18"/>
      <c r="E49" s="18"/>
      <c r="J49" s="371" t="s">
        <v>922</v>
      </c>
      <c r="K49" s="408">
        <v>2097900</v>
      </c>
      <c r="L49" s="26"/>
      <c r="M49" s="26"/>
    </row>
    <row r="50" spans="2:13" ht="23.25">
      <c r="B50" s="70"/>
      <c r="C50" s="73"/>
      <c r="D50" s="18"/>
      <c r="E50" s="18"/>
      <c r="J50" s="371" t="s">
        <v>923</v>
      </c>
      <c r="K50" s="406"/>
      <c r="L50" s="26"/>
      <c r="M50" s="26"/>
    </row>
    <row r="51" spans="2:12" ht="23.25">
      <c r="B51" s="18"/>
      <c r="C51" s="18"/>
      <c r="D51" s="18"/>
      <c r="E51" s="18"/>
      <c r="J51" s="371" t="s">
        <v>924</v>
      </c>
      <c r="K51" s="406"/>
      <c r="L51" s="406">
        <v>1294560</v>
      </c>
    </row>
    <row r="52" spans="2:14" ht="23.25">
      <c r="B52" s="18"/>
      <c r="C52" s="37"/>
      <c r="D52" s="18"/>
      <c r="E52" s="18"/>
      <c r="J52" s="371" t="s">
        <v>925</v>
      </c>
      <c r="K52" s="409">
        <v>1000000</v>
      </c>
      <c r="L52" s="26"/>
      <c r="M52" s="26"/>
      <c r="N52" s="26"/>
    </row>
    <row r="53" spans="2:11" ht="23.25">
      <c r="B53" s="18"/>
      <c r="C53" s="18"/>
      <c r="D53" s="18"/>
      <c r="E53" s="18"/>
      <c r="J53" s="374" t="s">
        <v>1553</v>
      </c>
      <c r="K53" s="410">
        <v>1300000</v>
      </c>
    </row>
    <row r="54" spans="2:12" ht="23.25">
      <c r="B54" s="18"/>
      <c r="C54" s="18"/>
      <c r="D54" s="18"/>
      <c r="E54" s="18"/>
      <c r="J54" s="374" t="s">
        <v>1554</v>
      </c>
      <c r="K54" s="406">
        <v>1700000</v>
      </c>
      <c r="L54" s="26">
        <v>300000</v>
      </c>
    </row>
    <row r="55" spans="2:11" ht="23.25">
      <c r="B55" s="18"/>
      <c r="C55" s="18"/>
      <c r="D55" s="18"/>
      <c r="E55" s="18"/>
      <c r="J55" s="395"/>
      <c r="K55" s="409"/>
    </row>
    <row r="56" spans="2:11" ht="23.25">
      <c r="B56" s="18"/>
      <c r="C56" s="37"/>
      <c r="D56" s="18"/>
      <c r="E56" s="18"/>
      <c r="J56" s="396"/>
      <c r="K56" s="409"/>
    </row>
    <row r="57" spans="2:11" ht="23.25">
      <c r="B57" s="18"/>
      <c r="C57" s="37"/>
      <c r="D57" s="18"/>
      <c r="E57" s="18"/>
      <c r="J57" s="395" t="s">
        <v>1331</v>
      </c>
      <c r="K57" s="409">
        <v>1717500</v>
      </c>
    </row>
    <row r="58" spans="2:12" ht="23.25">
      <c r="B58" s="18"/>
      <c r="C58" s="37"/>
      <c r="D58" s="18"/>
      <c r="E58" s="18"/>
      <c r="J58" s="395" t="s">
        <v>1557</v>
      </c>
      <c r="K58" s="406"/>
      <c r="L58" s="406">
        <v>40080</v>
      </c>
    </row>
    <row r="59" spans="2:12" ht="23.25">
      <c r="B59" s="18"/>
      <c r="C59" s="18"/>
      <c r="D59" s="18"/>
      <c r="E59" s="18"/>
      <c r="J59" s="395" t="s">
        <v>1556</v>
      </c>
      <c r="K59" s="410"/>
      <c r="L59" s="410">
        <v>11380</v>
      </c>
    </row>
    <row r="60" spans="10:12" ht="18">
      <c r="J60" s="502" t="s">
        <v>926</v>
      </c>
      <c r="K60" s="503"/>
      <c r="L60" s="503">
        <v>1976500</v>
      </c>
    </row>
    <row r="61" spans="10:12" ht="18">
      <c r="J61" s="502" t="s">
        <v>1555</v>
      </c>
      <c r="K61" s="505">
        <v>207580</v>
      </c>
      <c r="L61" s="504"/>
    </row>
    <row r="62" spans="10:12" ht="18">
      <c r="J62" s="504"/>
      <c r="K62" s="506"/>
      <c r="L62" s="504"/>
    </row>
    <row r="63" spans="10:12" ht="18">
      <c r="J63" s="504"/>
      <c r="K63" s="507">
        <f>SUM(K47:K61)</f>
        <v>24365180</v>
      </c>
      <c r="L63" s="504"/>
    </row>
    <row r="64" ht="12.75">
      <c r="K64" s="26">
        <v>24452080</v>
      </c>
    </row>
    <row r="65" ht="12.75">
      <c r="K65" s="26">
        <f>K63-K64</f>
        <v>-86900</v>
      </c>
    </row>
  </sheetData>
  <sheetProtection/>
  <mergeCells count="3">
    <mergeCell ref="A4:G4"/>
    <mergeCell ref="A5:G5"/>
    <mergeCell ref="A3:G3"/>
  </mergeCells>
  <printOptions/>
  <pageMargins left="0.57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7109375" style="244" customWidth="1"/>
    <col min="2" max="2" width="8.421875" style="244" customWidth="1"/>
    <col min="3" max="3" width="23.28125" style="244" customWidth="1"/>
    <col min="4" max="4" width="11.7109375" style="244" customWidth="1"/>
    <col min="5" max="5" width="12.28125" style="244" customWidth="1"/>
    <col min="6" max="6" width="8.28125" style="244" customWidth="1"/>
    <col min="7" max="7" width="11.8515625" style="244" customWidth="1"/>
    <col min="8" max="8" width="9.00390625" style="244" customWidth="1"/>
    <col min="9" max="9" width="9.140625" style="244" customWidth="1"/>
    <col min="10" max="10" width="11.28125" style="244" bestFit="1" customWidth="1"/>
    <col min="11" max="11" width="11.421875" style="244" bestFit="1" customWidth="1"/>
    <col min="12" max="12" width="10.28125" style="244" bestFit="1" customWidth="1"/>
    <col min="13" max="13" width="9.140625" style="244" customWidth="1"/>
    <col min="14" max="14" width="14.421875" style="244" customWidth="1"/>
    <col min="15" max="15" width="9.140625" style="244" customWidth="1"/>
    <col min="16" max="16" width="12.28125" style="244" customWidth="1"/>
    <col min="17" max="17" width="11.140625" style="244" customWidth="1"/>
    <col min="18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 t="s">
        <v>705</v>
      </c>
    </row>
    <row r="2" spans="1:8" ht="17.25">
      <c r="A2" s="515" t="s">
        <v>1760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32</v>
      </c>
      <c r="B3" s="242"/>
      <c r="C3" s="242"/>
      <c r="D3" s="242"/>
      <c r="E3" s="242"/>
      <c r="F3" s="242"/>
      <c r="G3" s="242" t="s">
        <v>5</v>
      </c>
      <c r="H3" s="242" t="s">
        <v>699</v>
      </c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71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74" t="s">
        <v>37</v>
      </c>
    </row>
    <row r="6" spans="1:8" ht="17.25">
      <c r="A6" s="255" t="s">
        <v>1341</v>
      </c>
      <c r="B6" s="263" t="s">
        <v>1343</v>
      </c>
      <c r="C6" s="239" t="s">
        <v>995</v>
      </c>
      <c r="D6" s="304">
        <v>2097900</v>
      </c>
      <c r="E6" s="304"/>
      <c r="F6" s="257"/>
      <c r="G6" s="305">
        <v>2097900</v>
      </c>
      <c r="H6" s="435" t="s">
        <v>51</v>
      </c>
    </row>
    <row r="7" spans="1:8" ht="17.25">
      <c r="A7" s="255" t="s">
        <v>1385</v>
      </c>
      <c r="B7" s="256" t="s">
        <v>1427</v>
      </c>
      <c r="C7" s="115" t="s">
        <v>1428</v>
      </c>
      <c r="D7" s="306"/>
      <c r="E7" s="318">
        <v>695835</v>
      </c>
      <c r="F7" s="259"/>
      <c r="G7" s="305">
        <f>G6-E7</f>
        <v>1402065</v>
      </c>
      <c r="H7" s="300"/>
    </row>
    <row r="8" spans="1:8" ht="17.25">
      <c r="A8" s="255" t="s">
        <v>1506</v>
      </c>
      <c r="B8" s="256" t="s">
        <v>1532</v>
      </c>
      <c r="C8" s="115" t="s">
        <v>1511</v>
      </c>
      <c r="D8" s="306"/>
      <c r="E8" s="318">
        <v>340200</v>
      </c>
      <c r="F8" s="259"/>
      <c r="G8" s="305">
        <f>G7-E8</f>
        <v>1061865</v>
      </c>
      <c r="H8" s="300"/>
    </row>
    <row r="9" spans="1:8" ht="17.25">
      <c r="A9" s="303" t="s">
        <v>1688</v>
      </c>
      <c r="B9" s="256" t="s">
        <v>1706</v>
      </c>
      <c r="C9" s="115" t="s">
        <v>1652</v>
      </c>
      <c r="D9" s="306"/>
      <c r="E9" s="318">
        <v>333798.23</v>
      </c>
      <c r="F9" s="259"/>
      <c r="G9" s="319">
        <f>G8-E9</f>
        <v>728066.77</v>
      </c>
      <c r="H9" s="300"/>
    </row>
    <row r="10" spans="1:8" ht="17.25">
      <c r="A10" s="303"/>
      <c r="B10" s="256"/>
      <c r="C10" s="115"/>
      <c r="D10" s="304"/>
      <c r="E10" s="318"/>
      <c r="F10" s="257"/>
      <c r="G10" s="319"/>
      <c r="H10" s="300"/>
    </row>
    <row r="11" spans="1:8" ht="17.25">
      <c r="A11" s="255"/>
      <c r="B11" s="256"/>
      <c r="C11" s="115"/>
      <c r="D11" s="306"/>
      <c r="E11" s="318"/>
      <c r="F11" s="259"/>
      <c r="G11" s="319"/>
      <c r="H11" s="300"/>
    </row>
    <row r="12" spans="1:16" ht="17.25">
      <c r="A12" s="255"/>
      <c r="B12" s="256"/>
      <c r="C12" s="115"/>
      <c r="D12" s="306"/>
      <c r="E12" s="306"/>
      <c r="F12" s="259"/>
      <c r="G12" s="319"/>
      <c r="H12" s="260"/>
      <c r="P12" s="307"/>
    </row>
    <row r="13" spans="1:18" ht="17.25">
      <c r="A13" s="255"/>
      <c r="B13" s="256"/>
      <c r="C13" s="239"/>
      <c r="D13" s="257"/>
      <c r="E13" s="304"/>
      <c r="F13" s="257"/>
      <c r="G13" s="258"/>
      <c r="H13" s="260"/>
      <c r="J13" s="308"/>
      <c r="K13" s="308"/>
      <c r="L13" s="308"/>
      <c r="M13" s="308"/>
      <c r="N13" s="309"/>
      <c r="O13" s="308"/>
      <c r="P13" s="310"/>
      <c r="Q13" s="308"/>
      <c r="R13" s="308"/>
    </row>
    <row r="14" spans="1:18" ht="17.25">
      <c r="A14" s="255"/>
      <c r="B14" s="263"/>
      <c r="C14" s="241"/>
      <c r="D14" s="257"/>
      <c r="E14" s="363"/>
      <c r="F14" s="257"/>
      <c r="G14" s="258"/>
      <c r="H14" s="260"/>
      <c r="J14" s="308"/>
      <c r="K14" s="308"/>
      <c r="L14" s="308"/>
      <c r="M14" s="308"/>
      <c r="N14" s="309"/>
      <c r="O14" s="308"/>
      <c r="P14" s="310"/>
      <c r="Q14" s="308"/>
      <c r="R14" s="308"/>
    </row>
    <row r="15" spans="1:18" ht="17.25">
      <c r="A15" s="255"/>
      <c r="B15" s="263"/>
      <c r="C15" s="241"/>
      <c r="D15" s="257"/>
      <c r="E15" s="363"/>
      <c r="F15" s="257"/>
      <c r="G15" s="258"/>
      <c r="H15" s="320"/>
      <c r="J15" s="308">
        <v>3400</v>
      </c>
      <c r="K15" s="308"/>
      <c r="L15" s="308"/>
      <c r="M15" s="308"/>
      <c r="N15" s="309"/>
      <c r="O15" s="308"/>
      <c r="P15" s="310"/>
      <c r="Q15" s="308"/>
      <c r="R15" s="308"/>
    </row>
    <row r="16" spans="1:18" ht="17.25">
      <c r="A16" s="255"/>
      <c r="B16" s="263"/>
      <c r="C16" s="241"/>
      <c r="D16" s="257"/>
      <c r="E16" s="363"/>
      <c r="F16" s="257"/>
      <c r="G16" s="258"/>
      <c r="H16" s="320"/>
      <c r="J16" s="308"/>
      <c r="K16" s="308"/>
      <c r="L16" s="308"/>
      <c r="M16" s="308"/>
      <c r="N16" s="309"/>
      <c r="O16" s="308"/>
      <c r="P16" s="310"/>
      <c r="Q16" s="308"/>
      <c r="R16" s="308"/>
    </row>
    <row r="17" spans="1:18" ht="17.25">
      <c r="A17" s="255"/>
      <c r="B17" s="263"/>
      <c r="C17" s="241"/>
      <c r="D17" s="257"/>
      <c r="E17" s="363"/>
      <c r="F17" s="257"/>
      <c r="G17" s="258"/>
      <c r="H17" s="320"/>
      <c r="J17" s="308"/>
      <c r="K17" s="308"/>
      <c r="L17" s="308"/>
      <c r="M17" s="308"/>
      <c r="N17" s="309"/>
      <c r="O17" s="308"/>
      <c r="P17" s="310"/>
      <c r="Q17" s="308"/>
      <c r="R17" s="308"/>
    </row>
    <row r="18" spans="1:18" ht="17.25">
      <c r="A18" s="255"/>
      <c r="B18" s="263"/>
      <c r="C18" s="241"/>
      <c r="D18" s="257"/>
      <c r="E18" s="363"/>
      <c r="F18" s="304"/>
      <c r="G18" s="258"/>
      <c r="H18" s="320"/>
      <c r="J18" s="308"/>
      <c r="K18" s="308"/>
      <c r="L18" s="308"/>
      <c r="M18" s="308"/>
      <c r="N18" s="309"/>
      <c r="O18" s="308"/>
      <c r="P18" s="310"/>
      <c r="Q18" s="308"/>
      <c r="R18" s="308"/>
    </row>
    <row r="19" spans="1:18" ht="17.25">
      <c r="A19" s="255"/>
      <c r="B19" s="263"/>
      <c r="C19" s="241"/>
      <c r="D19" s="311"/>
      <c r="E19" s="311"/>
      <c r="F19" s="311"/>
      <c r="G19" s="312"/>
      <c r="H19" s="320"/>
      <c r="J19" s="308"/>
      <c r="K19" s="308"/>
      <c r="L19" s="308"/>
      <c r="M19" s="308"/>
      <c r="N19" s="309"/>
      <c r="O19" s="308"/>
      <c r="P19" s="310"/>
      <c r="Q19" s="308"/>
      <c r="R19" s="308"/>
    </row>
    <row r="20" spans="1:18" ht="18" thickBot="1">
      <c r="A20" s="255"/>
      <c r="B20" s="313"/>
      <c r="C20" s="301" t="s">
        <v>6</v>
      </c>
      <c r="D20" s="314">
        <f>SUM(D6:D19)</f>
        <v>2097900</v>
      </c>
      <c r="E20" s="314">
        <f>SUM(E6:E19)</f>
        <v>1369833.23</v>
      </c>
      <c r="F20" s="342">
        <f>SUM(F6:F19)</f>
        <v>0</v>
      </c>
      <c r="G20" s="314">
        <f>D20-E20-F20</f>
        <v>728066.77</v>
      </c>
      <c r="H20" s="260"/>
      <c r="J20" s="308"/>
      <c r="K20" s="308"/>
      <c r="L20" s="308"/>
      <c r="M20" s="308"/>
      <c r="N20" s="309"/>
      <c r="O20" s="308"/>
      <c r="P20" s="310"/>
      <c r="Q20" s="308"/>
      <c r="R20" s="308"/>
    </row>
    <row r="21" spans="2:18" ht="18" thickTop="1">
      <c r="B21" s="315"/>
      <c r="G21" s="302"/>
      <c r="J21" s="308"/>
      <c r="K21" s="309"/>
      <c r="L21" s="308"/>
      <c r="M21" s="308"/>
      <c r="N21" s="309"/>
      <c r="O21" s="308"/>
      <c r="P21" s="310"/>
      <c r="Q21" s="308"/>
      <c r="R21" s="308"/>
    </row>
    <row r="22" spans="7:18" ht="17.25">
      <c r="G22" s="302"/>
      <c r="H22" s="334"/>
      <c r="J22" s="308"/>
      <c r="K22" s="308"/>
      <c r="L22" s="308"/>
      <c r="M22" s="308"/>
      <c r="N22" s="316"/>
      <c r="O22" s="308"/>
      <c r="P22" s="308"/>
      <c r="Q22" s="308"/>
      <c r="R22" s="308"/>
    </row>
    <row r="23" spans="7:18" ht="17.25">
      <c r="G23" s="302"/>
      <c r="J23" s="308"/>
      <c r="K23" s="308"/>
      <c r="L23" s="308"/>
      <c r="M23" s="308"/>
      <c r="N23" s="308"/>
      <c r="O23" s="308"/>
      <c r="P23" s="308"/>
      <c r="Q23" s="308"/>
      <c r="R23" s="308"/>
    </row>
    <row r="24" ht="17.25">
      <c r="D24" s="302"/>
    </row>
    <row r="25" ht="17.25">
      <c r="D25" s="302"/>
    </row>
    <row r="26" ht="17.25">
      <c r="D26" s="302"/>
    </row>
    <row r="27" ht="17.25">
      <c r="D27" s="309"/>
    </row>
    <row r="28" ht="17.25">
      <c r="D28" s="309"/>
    </row>
    <row r="30" ht="17.25">
      <c r="D30" s="317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7109375" style="244" customWidth="1"/>
    <col min="2" max="2" width="8.421875" style="244" customWidth="1"/>
    <col min="3" max="3" width="26.421875" style="244" customWidth="1"/>
    <col min="4" max="4" width="11.7109375" style="244" customWidth="1"/>
    <col min="5" max="5" width="12.28125" style="244" customWidth="1"/>
    <col min="6" max="6" width="9.7109375" style="244" customWidth="1"/>
    <col min="7" max="7" width="11.8515625" style="244" customWidth="1"/>
    <col min="8" max="8" width="9.57421875" style="244" customWidth="1"/>
    <col min="9" max="9" width="9.140625" style="244" customWidth="1"/>
    <col min="10" max="10" width="11.28125" style="244" bestFit="1" customWidth="1"/>
    <col min="11" max="11" width="11.421875" style="244" bestFit="1" customWidth="1"/>
    <col min="12" max="12" width="10.28125" style="244" bestFit="1" customWidth="1"/>
    <col min="13" max="13" width="9.140625" style="244" customWidth="1"/>
    <col min="14" max="14" width="14.421875" style="244" customWidth="1"/>
    <col min="15" max="15" width="9.140625" style="244" customWidth="1"/>
    <col min="16" max="16" width="12.28125" style="244" customWidth="1"/>
    <col min="17" max="17" width="11.140625" style="244" customWidth="1"/>
    <col min="18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 t="s">
        <v>738</v>
      </c>
    </row>
    <row r="2" spans="1:8" ht="17.25">
      <c r="A2" s="515" t="s">
        <v>1765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32</v>
      </c>
      <c r="B3" s="242"/>
      <c r="C3" s="242"/>
      <c r="D3" s="242"/>
      <c r="E3" s="242"/>
      <c r="F3" s="242"/>
      <c r="G3" s="242" t="s">
        <v>5</v>
      </c>
      <c r="H3" s="242" t="s">
        <v>710</v>
      </c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71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74" t="s">
        <v>37</v>
      </c>
    </row>
    <row r="6" spans="1:8" ht="17.25">
      <c r="A6" s="303" t="s">
        <v>1666</v>
      </c>
      <c r="B6" s="256" t="s">
        <v>1667</v>
      </c>
      <c r="C6" s="239" t="s">
        <v>1668</v>
      </c>
      <c r="D6" s="304">
        <v>1955000</v>
      </c>
      <c r="E6" s="304"/>
      <c r="F6" s="257"/>
      <c r="G6" s="305">
        <v>1955000</v>
      </c>
      <c r="H6" s="435" t="s">
        <v>638</v>
      </c>
    </row>
    <row r="7" spans="1:8" ht="17.25">
      <c r="A7" s="303"/>
      <c r="B7" s="256"/>
      <c r="C7" s="115"/>
      <c r="D7" s="306"/>
      <c r="E7" s="306"/>
      <c r="F7" s="259"/>
      <c r="G7" s="258">
        <f>G6-E7</f>
        <v>1955000</v>
      </c>
      <c r="H7" s="300"/>
    </row>
    <row r="8" spans="1:8" ht="17.25">
      <c r="A8" s="303"/>
      <c r="B8" s="256"/>
      <c r="C8" s="115"/>
      <c r="D8" s="306"/>
      <c r="E8" s="318"/>
      <c r="F8" s="259"/>
      <c r="G8" s="258"/>
      <c r="H8" s="300"/>
    </row>
    <row r="9" spans="1:8" ht="17.25">
      <c r="A9" s="303"/>
      <c r="B9" s="256"/>
      <c r="C9" s="115"/>
      <c r="D9" s="306"/>
      <c r="E9" s="318"/>
      <c r="F9" s="259"/>
      <c r="G9" s="258"/>
      <c r="H9" s="300"/>
    </row>
    <row r="10" spans="1:8" ht="17.25">
      <c r="A10" s="303"/>
      <c r="B10" s="256"/>
      <c r="C10" s="115"/>
      <c r="D10" s="306"/>
      <c r="E10" s="306"/>
      <c r="F10" s="259"/>
      <c r="G10" s="258"/>
      <c r="H10" s="300"/>
    </row>
    <row r="11" spans="1:8" ht="17.25">
      <c r="A11" s="303"/>
      <c r="B11" s="256"/>
      <c r="C11" s="115"/>
      <c r="D11" s="306"/>
      <c r="E11" s="306"/>
      <c r="F11" s="259"/>
      <c r="G11" s="258"/>
      <c r="H11" s="300"/>
    </row>
    <row r="12" spans="1:16" ht="17.25">
      <c r="A12" s="255"/>
      <c r="B12" s="256"/>
      <c r="C12" s="239"/>
      <c r="D12" s="306"/>
      <c r="E12" s="259"/>
      <c r="F12" s="259"/>
      <c r="G12" s="258"/>
      <c r="H12" s="260"/>
      <c r="P12" s="307"/>
    </row>
    <row r="13" spans="1:18" ht="17.25">
      <c r="A13" s="255"/>
      <c r="B13" s="256"/>
      <c r="C13" s="115"/>
      <c r="D13" s="257"/>
      <c r="E13" s="257"/>
      <c r="F13" s="257"/>
      <c r="G13" s="258"/>
      <c r="H13" s="260"/>
      <c r="J13" s="308"/>
      <c r="K13" s="308"/>
      <c r="L13" s="308"/>
      <c r="M13" s="308"/>
      <c r="N13" s="309"/>
      <c r="O13" s="308"/>
      <c r="P13" s="310"/>
      <c r="Q13" s="308"/>
      <c r="R13" s="308"/>
    </row>
    <row r="14" spans="1:18" ht="17.25">
      <c r="A14" s="255"/>
      <c r="B14" s="263"/>
      <c r="C14" s="440"/>
      <c r="D14" s="257"/>
      <c r="E14" s="257"/>
      <c r="F14" s="257"/>
      <c r="G14" s="258"/>
      <c r="H14" s="260"/>
      <c r="J14" s="308"/>
      <c r="K14" s="308"/>
      <c r="L14" s="308"/>
      <c r="M14" s="308"/>
      <c r="N14" s="309"/>
      <c r="O14" s="308"/>
      <c r="P14" s="310"/>
      <c r="Q14" s="308"/>
      <c r="R14" s="308"/>
    </row>
    <row r="15" spans="1:18" ht="17.25">
      <c r="A15" s="255"/>
      <c r="B15" s="263"/>
      <c r="C15" s="440"/>
      <c r="D15" s="257"/>
      <c r="E15" s="257"/>
      <c r="F15" s="257"/>
      <c r="G15" s="258"/>
      <c r="H15" s="260"/>
      <c r="J15" s="308"/>
      <c r="K15" s="308"/>
      <c r="L15" s="308"/>
      <c r="M15" s="308"/>
      <c r="N15" s="309"/>
      <c r="O15" s="308"/>
      <c r="P15" s="310"/>
      <c r="Q15" s="308"/>
      <c r="R15" s="308"/>
    </row>
    <row r="16" spans="1:18" ht="17.25">
      <c r="A16" s="255"/>
      <c r="B16" s="263"/>
      <c r="C16" s="440"/>
      <c r="D16" s="257"/>
      <c r="E16" s="257"/>
      <c r="F16" s="257"/>
      <c r="G16" s="258"/>
      <c r="H16" s="260"/>
      <c r="J16" s="308"/>
      <c r="K16" s="308"/>
      <c r="L16" s="308"/>
      <c r="M16" s="308"/>
      <c r="N16" s="309"/>
      <c r="O16" s="308"/>
      <c r="P16" s="310"/>
      <c r="Q16" s="308"/>
      <c r="R16" s="308"/>
    </row>
    <row r="17" spans="1:18" ht="17.25">
      <c r="A17" s="255"/>
      <c r="B17" s="263"/>
      <c r="C17" s="440"/>
      <c r="D17" s="257"/>
      <c r="E17" s="257"/>
      <c r="F17" s="304"/>
      <c r="G17" s="258"/>
      <c r="H17" s="260"/>
      <c r="J17" s="308"/>
      <c r="K17" s="308"/>
      <c r="L17" s="308"/>
      <c r="M17" s="308"/>
      <c r="N17" s="309"/>
      <c r="O17" s="308"/>
      <c r="P17" s="310"/>
      <c r="Q17" s="308"/>
      <c r="R17" s="308"/>
    </row>
    <row r="18" spans="1:18" ht="17.25">
      <c r="A18" s="255"/>
      <c r="B18" s="263"/>
      <c r="C18" s="241"/>
      <c r="D18" s="311"/>
      <c r="E18" s="311"/>
      <c r="F18" s="311"/>
      <c r="G18" s="312"/>
      <c r="H18" s="320"/>
      <c r="J18" s="308"/>
      <c r="K18" s="308"/>
      <c r="L18" s="308"/>
      <c r="M18" s="308"/>
      <c r="N18" s="309"/>
      <c r="O18" s="308"/>
      <c r="P18" s="310"/>
      <c r="Q18" s="308"/>
      <c r="R18" s="308"/>
    </row>
    <row r="19" spans="1:18" ht="18" thickBot="1">
      <c r="A19" s="255"/>
      <c r="B19" s="313"/>
      <c r="C19" s="301" t="s">
        <v>6</v>
      </c>
      <c r="D19" s="314">
        <f>SUM(D6:D18)</f>
        <v>1955000</v>
      </c>
      <c r="E19" s="314">
        <f>SUM(E6:E18)</f>
        <v>0</v>
      </c>
      <c r="F19" s="314">
        <f>SUM(F6:F18)</f>
        <v>0</v>
      </c>
      <c r="G19" s="314">
        <f>D19-E19-F19</f>
        <v>1955000</v>
      </c>
      <c r="H19" s="333"/>
      <c r="J19" s="308"/>
      <c r="K19" s="308"/>
      <c r="L19" s="308"/>
      <c r="M19" s="308"/>
      <c r="N19" s="309"/>
      <c r="O19" s="308"/>
      <c r="P19" s="310"/>
      <c r="Q19" s="308"/>
      <c r="R19" s="308"/>
    </row>
    <row r="20" spans="2:18" ht="18" thickTop="1">
      <c r="B20" s="315"/>
      <c r="J20" s="308"/>
      <c r="K20" s="309"/>
      <c r="L20" s="308"/>
      <c r="M20" s="308"/>
      <c r="N20" s="309"/>
      <c r="O20" s="308"/>
      <c r="P20" s="310"/>
      <c r="Q20" s="308"/>
      <c r="R20" s="308"/>
    </row>
    <row r="21" spans="10:18" ht="17.25">
      <c r="J21" s="308"/>
      <c r="K21" s="316"/>
      <c r="L21" s="308"/>
      <c r="M21" s="308"/>
      <c r="N21" s="316"/>
      <c r="O21" s="308"/>
      <c r="P21" s="308"/>
      <c r="Q21" s="308"/>
      <c r="R21" s="308"/>
    </row>
    <row r="22" spans="10:18" ht="17.25">
      <c r="J22" s="308"/>
      <c r="K22" s="308"/>
      <c r="L22" s="308"/>
      <c r="M22" s="308"/>
      <c r="N22" s="308"/>
      <c r="O22" s="308"/>
      <c r="P22" s="308"/>
      <c r="Q22" s="308"/>
      <c r="R22" s="308"/>
    </row>
    <row r="23" ht="17.25">
      <c r="D23" s="302"/>
    </row>
    <row r="24" ht="17.25">
      <c r="D24" s="302"/>
    </row>
    <row r="25" ht="17.25">
      <c r="D25" s="302"/>
    </row>
    <row r="26" ht="17.25">
      <c r="D26" s="309"/>
    </row>
    <row r="27" ht="17.25">
      <c r="D27" s="309"/>
    </row>
    <row r="29" ht="17.25">
      <c r="D29" s="317"/>
    </row>
  </sheetData>
  <sheetProtection/>
  <mergeCells count="2">
    <mergeCell ref="A1:G1"/>
    <mergeCell ref="A2:H2"/>
  </mergeCells>
  <printOptions/>
  <pageMargins left="0.49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8515625" style="244" customWidth="1"/>
    <col min="2" max="2" width="8.421875" style="244" customWidth="1"/>
    <col min="3" max="3" width="27.140625" style="244" customWidth="1"/>
    <col min="4" max="4" width="12.00390625" style="244" customWidth="1"/>
    <col min="5" max="5" width="11.8515625" style="244" customWidth="1"/>
    <col min="6" max="6" width="9.00390625" style="244" customWidth="1"/>
    <col min="7" max="7" width="12.8515625" style="244" customWidth="1"/>
    <col min="8" max="8" width="7.57421875" style="244" customWidth="1"/>
    <col min="9" max="9" width="11.7109375" style="244" customWidth="1"/>
    <col min="10" max="10" width="11.28125" style="244" bestFit="1" customWidth="1"/>
    <col min="11" max="11" width="9.57421875" style="244" bestFit="1" customWidth="1"/>
    <col min="12" max="12" width="14.00390625" style="302" bestFit="1" customWidth="1"/>
    <col min="13" max="13" width="14.7109375" style="244" customWidth="1"/>
    <col min="14" max="14" width="14.421875" style="244" customWidth="1"/>
    <col min="15" max="15" width="9.140625" style="244" customWidth="1"/>
    <col min="16" max="16" width="11.57421875" style="244" bestFit="1" customWidth="1"/>
    <col min="17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 t="s">
        <v>1295</v>
      </c>
    </row>
    <row r="2" spans="1:8" ht="17.25">
      <c r="A2" s="515" t="s">
        <v>1761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32</v>
      </c>
      <c r="B3" s="242"/>
      <c r="C3" s="242"/>
      <c r="D3" s="242"/>
      <c r="E3" s="242"/>
      <c r="F3" s="242"/>
      <c r="G3" s="242" t="s">
        <v>618</v>
      </c>
      <c r="H3" s="242"/>
    </row>
    <row r="4" spans="1:8" ht="17.25">
      <c r="A4" s="321"/>
      <c r="B4" s="321"/>
      <c r="C4" s="321"/>
      <c r="D4" s="321"/>
      <c r="E4" s="322"/>
      <c r="F4" s="322"/>
      <c r="G4" s="321"/>
      <c r="H4" s="321"/>
    </row>
    <row r="5" spans="1:8" ht="17.25">
      <c r="A5" s="326" t="s">
        <v>34</v>
      </c>
      <c r="B5" s="326" t="s">
        <v>18</v>
      </c>
      <c r="C5" s="323" t="s">
        <v>4</v>
      </c>
      <c r="D5" s="249" t="s">
        <v>33</v>
      </c>
      <c r="E5" s="248" t="s">
        <v>1</v>
      </c>
      <c r="F5" s="248" t="s">
        <v>102</v>
      </c>
      <c r="G5" s="249" t="s">
        <v>2</v>
      </c>
      <c r="H5" s="327" t="s">
        <v>37</v>
      </c>
    </row>
    <row r="6" spans="1:8" ht="17.25">
      <c r="A6" s="250"/>
      <c r="B6" s="250"/>
      <c r="C6" s="251"/>
      <c r="D6" s="253" t="s">
        <v>0</v>
      </c>
      <c r="E6" s="252"/>
      <c r="F6" s="252" t="s">
        <v>101</v>
      </c>
      <c r="G6" s="253"/>
      <c r="H6" s="328"/>
    </row>
    <row r="7" spans="1:8" ht="17.25">
      <c r="A7" s="255" t="s">
        <v>1290</v>
      </c>
      <c r="B7" s="256" t="s">
        <v>1294</v>
      </c>
      <c r="C7" s="239" t="s">
        <v>855</v>
      </c>
      <c r="D7" s="264">
        <v>559000</v>
      </c>
      <c r="E7" s="259"/>
      <c r="F7" s="259"/>
      <c r="G7" s="258">
        <f>D7-E7-F7</f>
        <v>559000</v>
      </c>
      <c r="H7" s="260" t="s">
        <v>51</v>
      </c>
    </row>
    <row r="8" spans="1:8" ht="17.25">
      <c r="A8" s="255" t="s">
        <v>1393</v>
      </c>
      <c r="B8" s="256" t="s">
        <v>1402</v>
      </c>
      <c r="C8" s="115" t="s">
        <v>1395</v>
      </c>
      <c r="D8" s="264"/>
      <c r="E8" s="259">
        <v>132769</v>
      </c>
      <c r="F8" s="306"/>
      <c r="G8" s="258">
        <f>G7-E8</f>
        <v>426231</v>
      </c>
      <c r="H8" s="260"/>
    </row>
    <row r="9" spans="1:8" ht="17.25">
      <c r="A9" s="255" t="s">
        <v>1506</v>
      </c>
      <c r="B9" s="256" t="s">
        <v>1531</v>
      </c>
      <c r="C9" s="115" t="s">
        <v>1511</v>
      </c>
      <c r="D9" s="264"/>
      <c r="E9" s="259">
        <v>67485</v>
      </c>
      <c r="F9" s="306"/>
      <c r="G9" s="258">
        <f>G8-E9</f>
        <v>358746</v>
      </c>
      <c r="H9" s="260"/>
    </row>
    <row r="10" spans="1:8" ht="17.25">
      <c r="A10" s="255" t="s">
        <v>1688</v>
      </c>
      <c r="B10" s="256" t="s">
        <v>1704</v>
      </c>
      <c r="C10" s="115" t="s">
        <v>1652</v>
      </c>
      <c r="D10" s="264"/>
      <c r="E10" s="259">
        <v>65881</v>
      </c>
      <c r="F10" s="306"/>
      <c r="G10" s="258">
        <f>G9-E10</f>
        <v>292865</v>
      </c>
      <c r="H10" s="260"/>
    </row>
    <row r="11" spans="1:8" ht="17.25">
      <c r="A11" s="255"/>
      <c r="B11" s="256"/>
      <c r="C11" s="239"/>
      <c r="D11" s="264"/>
      <c r="E11" s="259"/>
      <c r="F11" s="259"/>
      <c r="G11" s="258"/>
      <c r="H11" s="260"/>
    </row>
    <row r="12" spans="1:8" ht="17.25">
      <c r="A12" s="255" t="s">
        <v>1292</v>
      </c>
      <c r="B12" s="256" t="s">
        <v>1293</v>
      </c>
      <c r="C12" s="239" t="s">
        <v>915</v>
      </c>
      <c r="D12" s="264">
        <v>735560</v>
      </c>
      <c r="E12" s="259"/>
      <c r="F12" s="259"/>
      <c r="G12" s="258">
        <f>D12-E12-F12</f>
        <v>735560</v>
      </c>
      <c r="H12" s="260" t="s">
        <v>691</v>
      </c>
    </row>
    <row r="13" spans="1:8" ht="17.25">
      <c r="A13" s="255" t="s">
        <v>1393</v>
      </c>
      <c r="B13" s="256" t="s">
        <v>1394</v>
      </c>
      <c r="C13" s="115" t="s">
        <v>1428</v>
      </c>
      <c r="D13" s="264"/>
      <c r="E13" s="259">
        <v>244400</v>
      </c>
      <c r="F13" s="259"/>
      <c r="G13" s="258">
        <f>G12-E13</f>
        <v>491160</v>
      </c>
      <c r="H13" s="260"/>
    </row>
    <row r="14" spans="1:8" ht="17.25">
      <c r="A14" s="255" t="s">
        <v>1506</v>
      </c>
      <c r="B14" s="256" t="s">
        <v>1510</v>
      </c>
      <c r="C14" s="115" t="s">
        <v>1511</v>
      </c>
      <c r="D14" s="264"/>
      <c r="E14" s="259">
        <v>118700</v>
      </c>
      <c r="F14" s="259"/>
      <c r="G14" s="258">
        <f>G13-E14</f>
        <v>372460</v>
      </c>
      <c r="H14" s="260"/>
    </row>
    <row r="15" spans="1:12" ht="17.25">
      <c r="A15" s="255" t="s">
        <v>1644</v>
      </c>
      <c r="B15" s="256" t="s">
        <v>1651</v>
      </c>
      <c r="C15" s="115" t="s">
        <v>1652</v>
      </c>
      <c r="D15" s="264"/>
      <c r="E15" s="259">
        <v>121700</v>
      </c>
      <c r="F15" s="259"/>
      <c r="G15" s="258">
        <f>G14-E15</f>
        <v>250760</v>
      </c>
      <c r="H15" s="260"/>
      <c r="L15" s="244"/>
    </row>
    <row r="16" spans="1:12" ht="17.25">
      <c r="A16" s="255"/>
      <c r="B16" s="256"/>
      <c r="C16" s="115"/>
      <c r="D16" s="264"/>
      <c r="E16" s="259"/>
      <c r="F16" s="259"/>
      <c r="G16" s="258"/>
      <c r="H16" s="260"/>
      <c r="L16" s="244"/>
    </row>
    <row r="17" spans="1:12" ht="17.25">
      <c r="A17" s="255"/>
      <c r="B17" s="256"/>
      <c r="C17" s="115"/>
      <c r="D17" s="264"/>
      <c r="E17" s="259"/>
      <c r="F17" s="259"/>
      <c r="G17" s="258"/>
      <c r="H17" s="260"/>
      <c r="L17" s="244"/>
    </row>
    <row r="18" spans="1:12" ht="17.25">
      <c r="A18" s="255"/>
      <c r="B18" s="256"/>
      <c r="C18" s="239"/>
      <c r="D18" s="264"/>
      <c r="E18" s="259"/>
      <c r="F18" s="259"/>
      <c r="G18" s="258"/>
      <c r="H18" s="260"/>
      <c r="L18" s="244"/>
    </row>
    <row r="19" spans="1:12" ht="17.25">
      <c r="A19" s="255"/>
      <c r="B19" s="256"/>
      <c r="C19" s="115"/>
      <c r="D19" s="264"/>
      <c r="E19" s="259"/>
      <c r="F19" s="259"/>
      <c r="G19" s="258"/>
      <c r="H19" s="260"/>
      <c r="L19" s="244"/>
    </row>
    <row r="20" spans="1:12" ht="17.25">
      <c r="A20" s="255"/>
      <c r="B20" s="256"/>
      <c r="C20" s="115"/>
      <c r="D20" s="264"/>
      <c r="E20" s="259"/>
      <c r="F20" s="306"/>
      <c r="G20" s="258"/>
      <c r="H20" s="260"/>
      <c r="L20" s="244"/>
    </row>
    <row r="21" spans="1:12" ht="17.25">
      <c r="A21" s="255"/>
      <c r="B21" s="256"/>
      <c r="C21" s="115"/>
      <c r="D21" s="264"/>
      <c r="E21" s="259"/>
      <c r="F21" s="259"/>
      <c r="G21" s="258"/>
      <c r="H21" s="260"/>
      <c r="L21" s="244"/>
    </row>
    <row r="22" spans="1:14" ht="17.25">
      <c r="A22" s="303"/>
      <c r="B22" s="329"/>
      <c r="C22" s="324"/>
      <c r="D22" s="264"/>
      <c r="E22" s="259"/>
      <c r="F22" s="259"/>
      <c r="G22" s="258"/>
      <c r="H22" s="260"/>
      <c r="N22" s="302"/>
    </row>
    <row r="23" spans="1:14" ht="18" thickBot="1">
      <c r="A23" s="313"/>
      <c r="B23" s="330"/>
      <c r="C23" s="301" t="s">
        <v>6</v>
      </c>
      <c r="D23" s="331">
        <f>SUM(D7:D22)</f>
        <v>1294560</v>
      </c>
      <c r="E23" s="331">
        <f>SUM(E7:E22)</f>
        <v>750935</v>
      </c>
      <c r="F23" s="332">
        <f>SUM(F7:F22)</f>
        <v>0</v>
      </c>
      <c r="G23" s="314">
        <f>D23-E23-F23</f>
        <v>543625</v>
      </c>
      <c r="H23" s="333"/>
      <c r="M23" s="302"/>
      <c r="N23" s="302"/>
    </row>
    <row r="24" spans="9:16" ht="18" thickTop="1">
      <c r="I24" s="334"/>
      <c r="M24" s="302"/>
      <c r="N24" s="302"/>
      <c r="P24" s="335"/>
    </row>
    <row r="25" spans="7:14" ht="17.25">
      <c r="G25" s="302"/>
      <c r="L25" s="336"/>
      <c r="M25" s="337"/>
      <c r="N25" s="336"/>
    </row>
    <row r="26" spans="7:14" ht="17.25">
      <c r="G26" s="302"/>
      <c r="M26" s="302"/>
      <c r="N26" s="334"/>
    </row>
    <row r="27" spans="7:12" ht="17.25">
      <c r="G27" s="302"/>
      <c r="L27" s="338"/>
    </row>
    <row r="28" spans="7:14" ht="17.25">
      <c r="G28" s="334"/>
      <c r="L28" s="338"/>
      <c r="M28" s="339"/>
      <c r="N28" s="302"/>
    </row>
    <row r="29" spans="7:14" ht="17.25">
      <c r="G29" s="334">
        <f>G27-G28</f>
        <v>0</v>
      </c>
      <c r="N29" s="334"/>
    </row>
    <row r="30" spans="5:13" ht="17.25">
      <c r="E30" s="302"/>
      <c r="M30" s="302"/>
    </row>
    <row r="31" ht="17.25">
      <c r="M31" s="302"/>
    </row>
    <row r="32" spans="13:14" ht="17.25">
      <c r="M32" s="302"/>
      <c r="N32" s="334"/>
    </row>
    <row r="33" ht="17.25">
      <c r="N33" s="302"/>
    </row>
    <row r="34" ht="17.25">
      <c r="N34" s="302"/>
    </row>
    <row r="35" ht="17.25">
      <c r="N35" s="334"/>
    </row>
    <row r="36" spans="4:14" ht="17.25">
      <c r="D36" s="302"/>
      <c r="E36" s="325"/>
      <c r="F36" s="325"/>
      <c r="M36" s="302"/>
      <c r="N36" s="325"/>
    </row>
    <row r="37" spans="4:14" ht="17.25">
      <c r="D37" s="302"/>
      <c r="E37" s="325"/>
      <c r="F37" s="325"/>
      <c r="L37" s="302">
        <f>M32-L36</f>
        <v>0</v>
      </c>
      <c r="M37" s="302"/>
      <c r="N37" s="325"/>
    </row>
    <row r="38" spans="4:14" ht="17.25">
      <c r="D38" s="302"/>
      <c r="E38" s="325"/>
      <c r="F38" s="325"/>
      <c r="M38" s="302"/>
      <c r="N38" s="325"/>
    </row>
    <row r="39" spans="4:14" ht="17.25">
      <c r="D39" s="302"/>
      <c r="E39" s="325"/>
      <c r="F39" s="325"/>
      <c r="M39" s="302"/>
      <c r="N39" s="325"/>
    </row>
    <row r="41" spans="4:13" ht="18" thickBot="1">
      <c r="D41" s="316"/>
      <c r="M41" s="340"/>
    </row>
    <row r="42" ht="18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140625" style="45" customWidth="1"/>
    <col min="2" max="2" width="7.8515625" style="244" bestFit="1" customWidth="1"/>
    <col min="3" max="3" width="35.140625" style="244" customWidth="1"/>
    <col min="4" max="4" width="10.7109375" style="244" customWidth="1"/>
    <col min="5" max="5" width="11.140625" style="244" customWidth="1"/>
    <col min="6" max="6" width="8.7109375" style="244" customWidth="1"/>
    <col min="7" max="7" width="11.8515625" style="244" customWidth="1"/>
    <col min="8" max="8" width="8.57421875" style="244" customWidth="1"/>
    <col min="9" max="9" width="9.8515625" style="307" bestFit="1" customWidth="1"/>
    <col min="10" max="10" width="9.140625" style="244" customWidth="1"/>
    <col min="11" max="11" width="14.00390625" style="302" customWidth="1"/>
    <col min="12" max="12" width="11.8515625" style="244" customWidth="1"/>
    <col min="13" max="13" width="11.28125" style="244" customWidth="1"/>
    <col min="14" max="14" width="11.00390625" style="244" customWidth="1"/>
    <col min="15" max="16384" width="9.140625" style="244" customWidth="1"/>
  </cols>
  <sheetData>
    <row r="2" spans="1:8" ht="17.25">
      <c r="A2" s="515" t="s">
        <v>1381</v>
      </c>
      <c r="B2" s="515"/>
      <c r="C2" s="515"/>
      <c r="D2" s="515"/>
      <c r="E2" s="515"/>
      <c r="F2" s="515"/>
      <c r="G2" s="515"/>
      <c r="H2" s="515"/>
    </row>
    <row r="3" spans="1:8" ht="17.25">
      <c r="A3" s="515" t="s">
        <v>1562</v>
      </c>
      <c r="B3" s="515"/>
      <c r="C3" s="515"/>
      <c r="D3" s="515"/>
      <c r="E3" s="515"/>
      <c r="F3" s="515"/>
      <c r="G3" s="515"/>
      <c r="H3" s="515"/>
    </row>
    <row r="4" spans="1:8" ht="17.25">
      <c r="A4" s="268" t="s">
        <v>586</v>
      </c>
      <c r="B4" s="242"/>
      <c r="C4" s="242"/>
      <c r="D4" s="242"/>
      <c r="E4" s="322"/>
      <c r="F4" s="242"/>
      <c r="G4" s="341" t="s">
        <v>5</v>
      </c>
      <c r="H4" s="341" t="s">
        <v>1331</v>
      </c>
    </row>
    <row r="5" spans="1:8" ht="17.25">
      <c r="A5" s="352" t="s">
        <v>34</v>
      </c>
      <c r="B5" s="326" t="s">
        <v>18</v>
      </c>
      <c r="C5" s="247" t="s">
        <v>4</v>
      </c>
      <c r="D5" s="248" t="s">
        <v>33</v>
      </c>
      <c r="E5" s="248" t="s">
        <v>1</v>
      </c>
      <c r="F5" s="248" t="s">
        <v>102</v>
      </c>
      <c r="G5" s="249" t="s">
        <v>2</v>
      </c>
      <c r="H5" s="247" t="s">
        <v>3</v>
      </c>
    </row>
    <row r="6" spans="1:8" ht="17.25">
      <c r="A6" s="272"/>
      <c r="B6" s="250"/>
      <c r="C6" s="251"/>
      <c r="D6" s="252" t="s">
        <v>0</v>
      </c>
      <c r="E6" s="252"/>
      <c r="F6" s="252" t="s">
        <v>103</v>
      </c>
      <c r="G6" s="253"/>
      <c r="H6" s="328"/>
    </row>
    <row r="7" spans="1:8" ht="17.25">
      <c r="A7" s="353" t="s">
        <v>1332</v>
      </c>
      <c r="B7" s="256" t="s">
        <v>1333</v>
      </c>
      <c r="C7" s="115" t="s">
        <v>1334</v>
      </c>
      <c r="D7" s="259">
        <v>2400</v>
      </c>
      <c r="E7" s="259"/>
      <c r="F7" s="259"/>
      <c r="G7" s="481">
        <v>2400</v>
      </c>
      <c r="H7" s="240" t="s">
        <v>1335</v>
      </c>
    </row>
    <row r="8" spans="1:8" ht="17.25">
      <c r="A8" s="353" t="s">
        <v>1591</v>
      </c>
      <c r="B8" s="256" t="s">
        <v>1594</v>
      </c>
      <c r="C8" s="115" t="s">
        <v>1595</v>
      </c>
      <c r="D8" s="259"/>
      <c r="E8" s="259">
        <v>2400</v>
      </c>
      <c r="F8" s="259"/>
      <c r="G8" s="258">
        <f>G7-E8</f>
        <v>0</v>
      </c>
      <c r="H8" s="260"/>
    </row>
    <row r="9" spans="1:8" ht="17.25">
      <c r="A9" s="353"/>
      <c r="B9" s="256"/>
      <c r="C9" s="115"/>
      <c r="D9" s="259"/>
      <c r="E9" s="259"/>
      <c r="F9" s="259"/>
      <c r="G9" s="258"/>
      <c r="H9" s="260"/>
    </row>
    <row r="10" spans="1:8" ht="17.25">
      <c r="A10" s="353" t="s">
        <v>1390</v>
      </c>
      <c r="B10" s="256" t="s">
        <v>1391</v>
      </c>
      <c r="C10" s="115" t="s">
        <v>1392</v>
      </c>
      <c r="D10" s="259">
        <v>1900</v>
      </c>
      <c r="E10" s="259"/>
      <c r="F10" s="259"/>
      <c r="G10" s="258">
        <v>1900</v>
      </c>
      <c r="H10" s="260" t="s">
        <v>47</v>
      </c>
    </row>
    <row r="11" spans="1:8" ht="17.25">
      <c r="A11" s="353" t="s">
        <v>1591</v>
      </c>
      <c r="B11" s="256" t="s">
        <v>1600</v>
      </c>
      <c r="C11" s="115" t="s">
        <v>1601</v>
      </c>
      <c r="D11" s="259"/>
      <c r="E11" s="259">
        <v>958</v>
      </c>
      <c r="F11" s="259"/>
      <c r="G11" s="258">
        <f>G10-E11</f>
        <v>942</v>
      </c>
      <c r="H11" s="260"/>
    </row>
    <row r="12" spans="1:12" ht="17.25">
      <c r="A12" s="353"/>
      <c r="B12" s="263"/>
      <c r="C12" s="385"/>
      <c r="D12" s="264"/>
      <c r="E12" s="351"/>
      <c r="F12" s="304"/>
      <c r="G12" s="305"/>
      <c r="H12" s="389"/>
      <c r="K12" s="309"/>
      <c r="L12" s="308"/>
    </row>
    <row r="13" spans="1:12" ht="17.25">
      <c r="A13" s="353" t="s">
        <v>1521</v>
      </c>
      <c r="B13" s="263" t="s">
        <v>1522</v>
      </c>
      <c r="C13" s="385" t="s">
        <v>1523</v>
      </c>
      <c r="D13" s="264">
        <v>18000</v>
      </c>
      <c r="E13" s="351"/>
      <c r="F13" s="257"/>
      <c r="G13" s="305">
        <v>18000</v>
      </c>
      <c r="H13" s="389" t="s">
        <v>1520</v>
      </c>
      <c r="K13" s="309"/>
      <c r="L13" s="308"/>
    </row>
    <row r="14" spans="1:12" ht="17.25">
      <c r="A14" s="353" t="s">
        <v>1676</v>
      </c>
      <c r="B14" s="263" t="s">
        <v>1677</v>
      </c>
      <c r="C14" s="385" t="s">
        <v>1678</v>
      </c>
      <c r="D14" s="264"/>
      <c r="E14" s="264">
        <v>2415</v>
      </c>
      <c r="F14" s="257"/>
      <c r="G14" s="305">
        <f>G13-E14</f>
        <v>15585</v>
      </c>
      <c r="H14" s="389"/>
      <c r="K14" s="309"/>
      <c r="L14" s="308"/>
    </row>
    <row r="15" spans="1:12" ht="17.25">
      <c r="A15" s="353" t="s">
        <v>1669</v>
      </c>
      <c r="B15" s="263" t="s">
        <v>1722</v>
      </c>
      <c r="C15" s="385" t="s">
        <v>1721</v>
      </c>
      <c r="D15" s="264"/>
      <c r="E15" s="264">
        <v>1250</v>
      </c>
      <c r="F15" s="257"/>
      <c r="G15" s="305">
        <f>G14-E15</f>
        <v>14335</v>
      </c>
      <c r="H15" s="389"/>
      <c r="K15" s="309"/>
      <c r="L15" s="308"/>
    </row>
    <row r="16" spans="1:12" ht="17.25">
      <c r="A16" s="353"/>
      <c r="B16" s="263"/>
      <c r="C16" s="385"/>
      <c r="D16" s="264"/>
      <c r="E16" s="264"/>
      <c r="F16" s="257"/>
      <c r="G16" s="305"/>
      <c r="H16" s="389"/>
      <c r="K16" s="309"/>
      <c r="L16" s="308"/>
    </row>
    <row r="17" spans="1:12" ht="17.25">
      <c r="A17" s="353"/>
      <c r="B17" s="263"/>
      <c r="C17" s="385"/>
      <c r="D17" s="264"/>
      <c r="E17" s="351"/>
      <c r="F17" s="257"/>
      <c r="G17" s="305"/>
      <c r="H17" s="389"/>
      <c r="K17" s="309"/>
      <c r="L17" s="308"/>
    </row>
    <row r="18" spans="1:12" ht="17.25">
      <c r="A18" s="353"/>
      <c r="B18" s="263"/>
      <c r="C18" s="385"/>
      <c r="D18" s="264"/>
      <c r="E18" s="351"/>
      <c r="F18" s="304"/>
      <c r="G18" s="305"/>
      <c r="H18" s="389"/>
      <c r="K18" s="309"/>
      <c r="L18" s="308"/>
    </row>
    <row r="19" spans="1:12" ht="17.25">
      <c r="A19" s="353" t="s">
        <v>1536</v>
      </c>
      <c r="B19" s="263" t="s">
        <v>1537</v>
      </c>
      <c r="C19" s="385" t="s">
        <v>1538</v>
      </c>
      <c r="D19" s="264">
        <v>12200</v>
      </c>
      <c r="E19" s="351"/>
      <c r="F19" s="304"/>
      <c r="G19" s="305">
        <v>12200</v>
      </c>
      <c r="H19" s="389" t="s">
        <v>1340</v>
      </c>
      <c r="K19" s="309"/>
      <c r="L19" s="308"/>
    </row>
    <row r="20" spans="1:12" ht="17.25">
      <c r="A20" s="353" t="s">
        <v>1591</v>
      </c>
      <c r="B20" s="263" t="s">
        <v>1598</v>
      </c>
      <c r="C20" s="385" t="s">
        <v>1599</v>
      </c>
      <c r="D20" s="264"/>
      <c r="E20" s="443">
        <v>8600</v>
      </c>
      <c r="F20" s="304"/>
      <c r="G20" s="305">
        <f>G19-E20</f>
        <v>3600</v>
      </c>
      <c r="H20" s="389"/>
      <c r="K20" s="309"/>
      <c r="L20" s="308"/>
    </row>
    <row r="21" spans="1:12" ht="17.25">
      <c r="A21" s="353" t="s">
        <v>1644</v>
      </c>
      <c r="B21" s="263" t="s">
        <v>1659</v>
      </c>
      <c r="C21" s="385" t="s">
        <v>724</v>
      </c>
      <c r="D21" s="264"/>
      <c r="E21" s="443">
        <v>500</v>
      </c>
      <c r="F21" s="304"/>
      <c r="G21" s="305">
        <f>G20-E21</f>
        <v>3100</v>
      </c>
      <c r="H21" s="389"/>
      <c r="K21" s="309"/>
      <c r="L21" s="308"/>
    </row>
    <row r="22" spans="1:12" ht="17.25">
      <c r="A22" s="353" t="s">
        <v>1644</v>
      </c>
      <c r="B22" s="263" t="s">
        <v>1660</v>
      </c>
      <c r="C22" s="385" t="s">
        <v>1661</v>
      </c>
      <c r="D22" s="264"/>
      <c r="E22" s="443">
        <v>3100</v>
      </c>
      <c r="F22" s="304"/>
      <c r="G22" s="305">
        <f>G21-E22</f>
        <v>0</v>
      </c>
      <c r="H22" s="389"/>
      <c r="K22" s="309"/>
      <c r="L22" s="308"/>
    </row>
    <row r="23" spans="1:12" ht="17.25">
      <c r="A23" s="353"/>
      <c r="B23" s="263"/>
      <c r="C23" s="385"/>
      <c r="D23" s="264"/>
      <c r="E23" s="351"/>
      <c r="F23" s="304"/>
      <c r="G23" s="305"/>
      <c r="H23" s="389"/>
      <c r="K23" s="309"/>
      <c r="L23" s="308"/>
    </row>
    <row r="24" spans="1:12" ht="17.25">
      <c r="A24" s="353" t="s">
        <v>1536</v>
      </c>
      <c r="B24" s="263" t="s">
        <v>1539</v>
      </c>
      <c r="C24" s="385" t="s">
        <v>1540</v>
      </c>
      <c r="D24" s="264">
        <v>4000</v>
      </c>
      <c r="E24" s="351"/>
      <c r="F24" s="304"/>
      <c r="G24" s="305">
        <v>4000</v>
      </c>
      <c r="H24" s="389" t="s">
        <v>1340</v>
      </c>
      <c r="K24" s="309"/>
      <c r="L24" s="308"/>
    </row>
    <row r="25" spans="1:12" ht="17.25">
      <c r="A25" s="353"/>
      <c r="B25" s="263" t="s">
        <v>1713</v>
      </c>
      <c r="C25" s="385" t="s">
        <v>1377</v>
      </c>
      <c r="D25" s="264"/>
      <c r="E25" s="351">
        <v>1480</v>
      </c>
      <c r="F25" s="304"/>
      <c r="G25" s="305">
        <f>G24-E25</f>
        <v>2520</v>
      </c>
      <c r="H25" s="389"/>
      <c r="K25" s="309"/>
      <c r="L25" s="308"/>
    </row>
    <row r="26" spans="1:12" ht="17.25">
      <c r="A26" s="353"/>
      <c r="B26" s="263"/>
      <c r="C26" s="385"/>
      <c r="D26" s="264"/>
      <c r="E26" s="351"/>
      <c r="F26" s="304"/>
      <c r="G26" s="305"/>
      <c r="H26" s="389"/>
      <c r="K26" s="309"/>
      <c r="L26" s="308"/>
    </row>
    <row r="27" spans="1:12" ht="17.25">
      <c r="A27" s="353" t="s">
        <v>1558</v>
      </c>
      <c r="B27" s="263" t="s">
        <v>1559</v>
      </c>
      <c r="C27" s="385" t="s">
        <v>1560</v>
      </c>
      <c r="D27" s="264">
        <v>86900</v>
      </c>
      <c r="E27" s="351"/>
      <c r="F27" s="304"/>
      <c r="G27" s="305">
        <v>86900</v>
      </c>
      <c r="H27" s="389" t="s">
        <v>1561</v>
      </c>
      <c r="K27" s="309"/>
      <c r="L27" s="308"/>
    </row>
    <row r="28" spans="1:12" ht="17.25">
      <c r="A28" s="353"/>
      <c r="B28" s="263"/>
      <c r="C28" s="385"/>
      <c r="D28" s="264"/>
      <c r="E28" s="351"/>
      <c r="F28" s="304"/>
      <c r="G28" s="305"/>
      <c r="H28" s="389"/>
      <c r="K28" s="309"/>
      <c r="L28" s="308"/>
    </row>
    <row r="29" spans="1:12" ht="17.25">
      <c r="A29" s="353"/>
      <c r="B29" s="263"/>
      <c r="C29" s="385"/>
      <c r="D29" s="264"/>
      <c r="E29" s="351"/>
      <c r="F29" s="304"/>
      <c r="G29" s="305"/>
      <c r="H29" s="389"/>
      <c r="K29" s="309"/>
      <c r="L29" s="308"/>
    </row>
    <row r="30" spans="1:12" ht="17.25">
      <c r="A30" s="353" t="s">
        <v>1669</v>
      </c>
      <c r="B30" s="263" t="s">
        <v>1670</v>
      </c>
      <c r="C30" s="385" t="s">
        <v>1671</v>
      </c>
      <c r="D30" s="264">
        <v>3000</v>
      </c>
      <c r="E30" s="351"/>
      <c r="F30" s="304"/>
      <c r="G30" s="305">
        <v>3000</v>
      </c>
      <c r="H30" s="389" t="s">
        <v>935</v>
      </c>
      <c r="K30" s="309"/>
      <c r="L30" s="308"/>
    </row>
    <row r="31" spans="1:12" ht="17.25">
      <c r="A31" s="353"/>
      <c r="B31" s="263" t="s">
        <v>1719</v>
      </c>
      <c r="C31" s="385" t="s">
        <v>1720</v>
      </c>
      <c r="D31" s="264"/>
      <c r="E31" s="351">
        <v>1390</v>
      </c>
      <c r="F31" s="304"/>
      <c r="G31" s="305">
        <f>G30-E31</f>
        <v>1610</v>
      </c>
      <c r="H31" s="389"/>
      <c r="K31" s="309"/>
      <c r="L31" s="308"/>
    </row>
    <row r="32" spans="1:12" ht="17.25">
      <c r="A32" s="353"/>
      <c r="B32" s="263"/>
      <c r="C32" s="385"/>
      <c r="D32" s="264"/>
      <c r="E32" s="351"/>
      <c r="F32" s="304"/>
      <c r="G32" s="305"/>
      <c r="H32" s="389"/>
      <c r="K32" s="309"/>
      <c r="L32" s="308"/>
    </row>
    <row r="33" spans="1:12" ht="17.25">
      <c r="A33" s="353" t="s">
        <v>1669</v>
      </c>
      <c r="B33" s="263" t="s">
        <v>1672</v>
      </c>
      <c r="C33" s="385" t="s">
        <v>1673</v>
      </c>
      <c r="D33" s="264">
        <v>60000</v>
      </c>
      <c r="E33" s="351"/>
      <c r="F33" s="304"/>
      <c r="G33" s="305">
        <v>60000</v>
      </c>
      <c r="H33" s="389" t="s">
        <v>1674</v>
      </c>
      <c r="K33" s="309"/>
      <c r="L33" s="308"/>
    </row>
    <row r="34" spans="1:12" ht="17.25">
      <c r="A34" s="353"/>
      <c r="B34" s="263"/>
      <c r="C34" s="385"/>
      <c r="D34" s="264"/>
      <c r="E34" s="351"/>
      <c r="F34" s="304"/>
      <c r="G34" s="305"/>
      <c r="H34" s="389"/>
      <c r="K34" s="309"/>
      <c r="L34" s="308"/>
    </row>
    <row r="35" spans="1:12" ht="17.25">
      <c r="A35" s="353"/>
      <c r="B35" s="263"/>
      <c r="C35" s="385"/>
      <c r="D35" s="264"/>
      <c r="E35" s="351"/>
      <c r="F35" s="304"/>
      <c r="G35" s="305"/>
      <c r="H35" s="389"/>
      <c r="K35" s="309"/>
      <c r="L35" s="308"/>
    </row>
    <row r="36" spans="1:12" ht="17.25">
      <c r="A36" s="353" t="s">
        <v>1739</v>
      </c>
      <c r="B36" s="263" t="s">
        <v>1744</v>
      </c>
      <c r="C36" s="385" t="s">
        <v>1745</v>
      </c>
      <c r="D36" s="264">
        <v>165300</v>
      </c>
      <c r="E36" s="351"/>
      <c r="F36" s="304"/>
      <c r="G36" s="305">
        <v>165300</v>
      </c>
      <c r="H36" s="389" t="s">
        <v>936</v>
      </c>
      <c r="K36" s="309"/>
      <c r="L36" s="308"/>
    </row>
    <row r="37" spans="1:12" ht="17.25">
      <c r="A37" s="353"/>
      <c r="B37" s="263"/>
      <c r="C37" s="385"/>
      <c r="D37" s="264"/>
      <c r="E37" s="351"/>
      <c r="F37" s="304"/>
      <c r="G37" s="305"/>
      <c r="H37" s="389"/>
      <c r="K37" s="309"/>
      <c r="L37" s="308"/>
    </row>
    <row r="38" spans="1:12" ht="17.25">
      <c r="A38" s="353" t="s">
        <v>1746</v>
      </c>
      <c r="B38" s="263" t="s">
        <v>1747</v>
      </c>
      <c r="C38" s="385" t="s">
        <v>1748</v>
      </c>
      <c r="D38" s="264">
        <v>8000</v>
      </c>
      <c r="E38" s="351"/>
      <c r="F38" s="304"/>
      <c r="G38" s="305">
        <v>8000</v>
      </c>
      <c r="H38" s="389"/>
      <c r="K38" s="309"/>
      <c r="L38" s="308"/>
    </row>
    <row r="39" spans="1:12" ht="17.25">
      <c r="A39" s="353"/>
      <c r="B39" s="263"/>
      <c r="C39" s="381"/>
      <c r="D39" s="304"/>
      <c r="E39" s="257"/>
      <c r="F39" s="257"/>
      <c r="G39" s="305"/>
      <c r="H39" s="320"/>
      <c r="K39" s="309"/>
      <c r="L39" s="308"/>
    </row>
    <row r="40" spans="1:12" ht="18" thickBot="1">
      <c r="A40" s="275"/>
      <c r="B40" s="313"/>
      <c r="C40" s="301" t="s">
        <v>393</v>
      </c>
      <c r="D40" s="342">
        <f>SUM(D7:D39)</f>
        <v>361700</v>
      </c>
      <c r="E40" s="342">
        <f>SUM(E7:E39)</f>
        <v>22093</v>
      </c>
      <c r="F40" s="342">
        <f>SUM(F7:F39)</f>
        <v>0</v>
      </c>
      <c r="G40" s="331">
        <f>D40-E40-F40</f>
        <v>339607</v>
      </c>
      <c r="H40" s="260"/>
      <c r="K40" s="309"/>
      <c r="L40" s="308"/>
    </row>
    <row r="41" spans="4:12" ht="18" thickTop="1">
      <c r="D41" s="307"/>
      <c r="F41" s="350"/>
      <c r="G41" s="454"/>
      <c r="J41" s="325"/>
      <c r="K41" s="309"/>
      <c r="L41" s="308"/>
    </row>
    <row r="42" spans="4:10" ht="17.25">
      <c r="D42" s="307"/>
      <c r="E42" s="302"/>
      <c r="F42" s="334"/>
      <c r="G42" s="302"/>
      <c r="J42" s="325"/>
    </row>
    <row r="43" spans="4:13" ht="17.25">
      <c r="D43" s="307"/>
      <c r="E43" s="302"/>
      <c r="G43" s="302"/>
      <c r="J43" s="302"/>
      <c r="M43" s="302"/>
    </row>
    <row r="44" spans="3:13" ht="17.25">
      <c r="C44" s="334"/>
      <c r="E44" s="302"/>
      <c r="G44" s="334"/>
      <c r="M44" s="302"/>
    </row>
    <row r="45" spans="3:15" ht="17.25">
      <c r="C45" s="334"/>
      <c r="E45" s="334"/>
      <c r="G45" s="334"/>
      <c r="M45" s="334"/>
      <c r="O45" s="334"/>
    </row>
    <row r="46" spans="5:15" ht="17.25">
      <c r="E46" s="309"/>
      <c r="F46" s="302"/>
      <c r="G46" s="334"/>
      <c r="M46" s="302"/>
      <c r="N46" s="302"/>
      <c r="O46" s="334"/>
    </row>
    <row r="47" spans="2:15" ht="17.25">
      <c r="B47" s="308"/>
      <c r="C47" s="316"/>
      <c r="D47" s="343"/>
      <c r="E47" s="344"/>
      <c r="G47" s="345"/>
      <c r="O47" s="345"/>
    </row>
    <row r="48" spans="2:5" ht="17.25">
      <c r="B48" s="308"/>
      <c r="C48" s="308"/>
      <c r="D48" s="310"/>
      <c r="E48" s="309"/>
    </row>
    <row r="49" spans="2:15" ht="17.25">
      <c r="B49" s="308"/>
      <c r="C49" s="308"/>
      <c r="D49" s="310"/>
      <c r="E49" s="309"/>
      <c r="G49" s="302"/>
      <c r="O49" s="302"/>
    </row>
    <row r="50" spans="2:7" ht="17.25">
      <c r="B50" s="308"/>
      <c r="C50" s="308"/>
      <c r="D50" s="310"/>
      <c r="E50" s="309"/>
      <c r="G50" s="302"/>
    </row>
    <row r="51" spans="2:5" ht="17.25">
      <c r="B51" s="308"/>
      <c r="C51" s="308"/>
      <c r="D51" s="346"/>
      <c r="E51" s="316"/>
    </row>
    <row r="52" spans="2:5" ht="17.25">
      <c r="B52" s="308"/>
      <c r="C52" s="308"/>
      <c r="D52" s="308"/>
      <c r="E52" s="309"/>
    </row>
    <row r="53" spans="2:5" ht="17.25">
      <c r="B53" s="308"/>
      <c r="C53" s="308"/>
      <c r="D53" s="308"/>
      <c r="E53" s="316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140625" style="45" customWidth="1"/>
    <col min="2" max="2" width="7.8515625" style="244" bestFit="1" customWidth="1"/>
    <col min="3" max="3" width="33.00390625" style="244" customWidth="1"/>
    <col min="4" max="4" width="10.7109375" style="244" customWidth="1"/>
    <col min="5" max="5" width="11.140625" style="244" customWidth="1"/>
    <col min="6" max="6" width="9.7109375" style="244" customWidth="1"/>
    <col min="7" max="7" width="11.8515625" style="244" customWidth="1"/>
    <col min="8" max="8" width="9.7109375" style="244" customWidth="1"/>
    <col min="9" max="9" width="9.8515625" style="307" bestFit="1" customWidth="1"/>
    <col min="10" max="10" width="9.140625" style="244" customWidth="1"/>
    <col min="11" max="11" width="14.00390625" style="302" customWidth="1"/>
    <col min="12" max="12" width="11.8515625" style="244" customWidth="1"/>
    <col min="13" max="13" width="11.28125" style="244" customWidth="1"/>
    <col min="14" max="14" width="11.00390625" style="244" customWidth="1"/>
    <col min="15" max="16384" width="9.140625" style="244" customWidth="1"/>
  </cols>
  <sheetData>
    <row r="2" spans="1:8" ht="17.25">
      <c r="A2" s="515" t="s">
        <v>1381</v>
      </c>
      <c r="B2" s="515"/>
      <c r="C2" s="515"/>
      <c r="D2" s="515"/>
      <c r="E2" s="515"/>
      <c r="F2" s="515"/>
      <c r="G2" s="515"/>
      <c r="H2" s="515"/>
    </row>
    <row r="3" spans="1:8" ht="17.25">
      <c r="A3" s="515" t="s">
        <v>1762</v>
      </c>
      <c r="B3" s="515"/>
      <c r="C3" s="515"/>
      <c r="D3" s="515"/>
      <c r="E3" s="515"/>
      <c r="F3" s="515"/>
      <c r="G3" s="515"/>
      <c r="H3" s="515"/>
    </row>
    <row r="4" spans="1:8" ht="17.25">
      <c r="A4" s="268" t="s">
        <v>586</v>
      </c>
      <c r="B4" s="242"/>
      <c r="C4" s="242"/>
      <c r="D4" s="242"/>
      <c r="E4" s="322"/>
      <c r="F4" s="242"/>
      <c r="G4" s="341" t="s">
        <v>5</v>
      </c>
      <c r="H4" s="341" t="s">
        <v>1338</v>
      </c>
    </row>
    <row r="5" spans="1:8" ht="17.25">
      <c r="A5" s="352" t="s">
        <v>34</v>
      </c>
      <c r="B5" s="326" t="s">
        <v>18</v>
      </c>
      <c r="C5" s="247" t="s">
        <v>4</v>
      </c>
      <c r="D5" s="248" t="s">
        <v>33</v>
      </c>
      <c r="E5" s="248" t="s">
        <v>1</v>
      </c>
      <c r="F5" s="248" t="s">
        <v>102</v>
      </c>
      <c r="G5" s="249" t="s">
        <v>2</v>
      </c>
      <c r="H5" s="247" t="s">
        <v>3</v>
      </c>
    </row>
    <row r="6" spans="1:8" ht="17.25">
      <c r="A6" s="272"/>
      <c r="B6" s="250"/>
      <c r="C6" s="251"/>
      <c r="D6" s="252" t="s">
        <v>0</v>
      </c>
      <c r="E6" s="252"/>
      <c r="F6" s="252" t="s">
        <v>103</v>
      </c>
      <c r="G6" s="253"/>
      <c r="H6" s="328"/>
    </row>
    <row r="7" spans="1:8" ht="17.25">
      <c r="A7" s="353" t="s">
        <v>1368</v>
      </c>
      <c r="B7" s="256" t="s">
        <v>1333</v>
      </c>
      <c r="C7" s="115" t="s">
        <v>1339</v>
      </c>
      <c r="D7" s="259">
        <v>40080</v>
      </c>
      <c r="E7" s="259"/>
      <c r="F7" s="259"/>
      <c r="G7" s="481">
        <v>40080</v>
      </c>
      <c r="H7" s="240" t="s">
        <v>1340</v>
      </c>
    </row>
    <row r="8" spans="1:8" ht="17.25">
      <c r="A8" s="353" t="s">
        <v>1345</v>
      </c>
      <c r="B8" s="256" t="s">
        <v>1376</v>
      </c>
      <c r="C8" s="115" t="s">
        <v>1377</v>
      </c>
      <c r="D8" s="259"/>
      <c r="E8" s="259">
        <v>6074</v>
      </c>
      <c r="F8" s="259"/>
      <c r="G8" s="258">
        <f>G7-E8</f>
        <v>34006</v>
      </c>
      <c r="H8" s="260"/>
    </row>
    <row r="9" spans="1:8" ht="17.25">
      <c r="A9" s="353" t="s">
        <v>1393</v>
      </c>
      <c r="B9" s="256" t="s">
        <v>1408</v>
      </c>
      <c r="C9" s="115" t="s">
        <v>1409</v>
      </c>
      <c r="D9" s="259"/>
      <c r="E9" s="259">
        <v>27640</v>
      </c>
      <c r="F9" s="259"/>
      <c r="G9" s="258">
        <f>G8-E9</f>
        <v>6366</v>
      </c>
      <c r="H9" s="260"/>
    </row>
    <row r="10" spans="1:12" ht="17.25">
      <c r="A10" s="353"/>
      <c r="B10" s="256"/>
      <c r="C10" s="115"/>
      <c r="D10" s="259"/>
      <c r="E10" s="259"/>
      <c r="F10" s="259"/>
      <c r="G10" s="481"/>
      <c r="H10" s="240"/>
      <c r="K10" s="309"/>
      <c r="L10" s="308"/>
    </row>
    <row r="11" spans="1:12" ht="17.25">
      <c r="A11" s="353"/>
      <c r="B11" s="263"/>
      <c r="C11" s="385"/>
      <c r="D11" s="264"/>
      <c r="E11" s="351"/>
      <c r="F11" s="304"/>
      <c r="G11" s="305"/>
      <c r="H11" s="389"/>
      <c r="K11" s="309"/>
      <c r="L11" s="308"/>
    </row>
    <row r="12" spans="1:12" ht="17.25">
      <c r="A12" s="353"/>
      <c r="B12" s="263"/>
      <c r="C12" s="241"/>
      <c r="D12" s="264"/>
      <c r="E12" s="264"/>
      <c r="F12" s="304"/>
      <c r="G12" s="305"/>
      <c r="H12" s="389"/>
      <c r="K12" s="309"/>
      <c r="L12" s="308"/>
    </row>
    <row r="13" spans="1:12" ht="17.25">
      <c r="A13" s="353"/>
      <c r="B13" s="263"/>
      <c r="C13" s="241"/>
      <c r="D13" s="264"/>
      <c r="E13" s="351"/>
      <c r="F13" s="304"/>
      <c r="G13" s="305"/>
      <c r="H13" s="389"/>
      <c r="K13" s="309"/>
      <c r="L13" s="308"/>
    </row>
    <row r="14" spans="1:12" ht="17.25">
      <c r="A14" s="353"/>
      <c r="B14" s="263"/>
      <c r="C14" s="241"/>
      <c r="D14" s="264"/>
      <c r="E14" s="351"/>
      <c r="F14" s="304"/>
      <c r="G14" s="305"/>
      <c r="H14" s="389"/>
      <c r="K14" s="309"/>
      <c r="L14" s="308"/>
    </row>
    <row r="15" spans="1:12" ht="17.25">
      <c r="A15" s="353"/>
      <c r="B15" s="263"/>
      <c r="C15" s="385"/>
      <c r="D15" s="264"/>
      <c r="E15" s="351"/>
      <c r="F15" s="304"/>
      <c r="G15" s="305"/>
      <c r="H15" s="389"/>
      <c r="K15" s="309"/>
      <c r="L15" s="308"/>
    </row>
    <row r="16" spans="1:12" ht="17.25">
      <c r="A16" s="353"/>
      <c r="B16" s="263"/>
      <c r="C16" s="385"/>
      <c r="D16" s="264"/>
      <c r="E16" s="351"/>
      <c r="F16" s="257"/>
      <c r="G16" s="305"/>
      <c r="H16" s="389"/>
      <c r="K16" s="309"/>
      <c r="L16" s="308"/>
    </row>
    <row r="17" spans="1:12" ht="17.25">
      <c r="A17" s="353"/>
      <c r="B17" s="263"/>
      <c r="C17" s="385"/>
      <c r="D17" s="264"/>
      <c r="E17" s="351"/>
      <c r="F17" s="304"/>
      <c r="G17" s="305"/>
      <c r="H17" s="389"/>
      <c r="K17" s="309"/>
      <c r="L17" s="308"/>
    </row>
    <row r="18" spans="1:12" ht="17.25">
      <c r="A18" s="353"/>
      <c r="B18" s="263"/>
      <c r="C18" s="385"/>
      <c r="D18" s="264"/>
      <c r="E18" s="351"/>
      <c r="F18" s="304"/>
      <c r="G18" s="305"/>
      <c r="H18" s="389"/>
      <c r="K18" s="309"/>
      <c r="L18" s="308"/>
    </row>
    <row r="19" spans="1:12" ht="17.25">
      <c r="A19" s="353"/>
      <c r="B19" s="263"/>
      <c r="C19" s="385"/>
      <c r="D19" s="264"/>
      <c r="E19" s="351"/>
      <c r="F19" s="304"/>
      <c r="G19" s="305"/>
      <c r="H19" s="389"/>
      <c r="K19" s="309"/>
      <c r="L19" s="308"/>
    </row>
    <row r="20" spans="1:12" ht="17.25">
      <c r="A20" s="353"/>
      <c r="B20" s="263"/>
      <c r="C20" s="381"/>
      <c r="D20" s="304"/>
      <c r="E20" s="257"/>
      <c r="F20" s="257"/>
      <c r="G20" s="305"/>
      <c r="H20" s="320"/>
      <c r="K20" s="309"/>
      <c r="L20" s="308"/>
    </row>
    <row r="21" spans="1:12" ht="18" thickBot="1">
      <c r="A21" s="275"/>
      <c r="B21" s="313"/>
      <c r="C21" s="301" t="s">
        <v>393</v>
      </c>
      <c r="D21" s="342">
        <f>SUM(D7:D20)</f>
        <v>40080</v>
      </c>
      <c r="E21" s="342">
        <f>SUM(E7:E20)</f>
        <v>33714</v>
      </c>
      <c r="F21" s="342">
        <f>SUM(F7:F20)</f>
        <v>0</v>
      </c>
      <c r="G21" s="331">
        <f>D21-E21-F21</f>
        <v>6366</v>
      </c>
      <c r="H21" s="260"/>
      <c r="K21" s="309"/>
      <c r="L21" s="308"/>
    </row>
    <row r="22" spans="4:12" ht="18" thickTop="1">
      <c r="D22" s="307"/>
      <c r="F22" s="350"/>
      <c r="G22" s="454"/>
      <c r="J22" s="325"/>
      <c r="K22" s="309"/>
      <c r="L22" s="308"/>
    </row>
    <row r="23" spans="4:10" ht="17.25">
      <c r="D23" s="307"/>
      <c r="E23" s="302"/>
      <c r="F23" s="334"/>
      <c r="G23" s="302"/>
      <c r="J23" s="325"/>
    </row>
    <row r="24" spans="4:13" ht="17.25">
      <c r="D24" s="307"/>
      <c r="E24" s="302"/>
      <c r="G24" s="302"/>
      <c r="J24" s="302"/>
      <c r="M24" s="302"/>
    </row>
    <row r="25" spans="3:13" ht="17.25">
      <c r="C25" s="334"/>
      <c r="E25" s="302"/>
      <c r="G25" s="334"/>
      <c r="M25" s="302"/>
    </row>
    <row r="26" spans="3:15" ht="17.25">
      <c r="C26" s="334"/>
      <c r="E26" s="334"/>
      <c r="G26" s="334"/>
      <c r="M26" s="334"/>
      <c r="O26" s="334"/>
    </row>
    <row r="27" spans="5:15" ht="17.25">
      <c r="E27" s="309"/>
      <c r="F27" s="302"/>
      <c r="G27" s="334"/>
      <c r="M27" s="302"/>
      <c r="N27" s="302"/>
      <c r="O27" s="334"/>
    </row>
    <row r="28" spans="2:15" ht="17.25">
      <c r="B28" s="308"/>
      <c r="C28" s="316"/>
      <c r="D28" s="343"/>
      <c r="E28" s="344"/>
      <c r="G28" s="345"/>
      <c r="O28" s="345"/>
    </row>
    <row r="29" spans="2:5" ht="17.25">
      <c r="B29" s="308"/>
      <c r="C29" s="308"/>
      <c r="D29" s="310"/>
      <c r="E29" s="309"/>
    </row>
    <row r="30" spans="2:15" ht="17.25">
      <c r="B30" s="308"/>
      <c r="C30" s="308"/>
      <c r="D30" s="310"/>
      <c r="E30" s="309"/>
      <c r="G30" s="302"/>
      <c r="O30" s="302"/>
    </row>
    <row r="31" spans="2:7" ht="17.25">
      <c r="B31" s="308"/>
      <c r="C31" s="308"/>
      <c r="D31" s="310"/>
      <c r="E31" s="309"/>
      <c r="G31" s="302"/>
    </row>
    <row r="32" spans="2:5" ht="17.25">
      <c r="B32" s="308"/>
      <c r="C32" s="308"/>
      <c r="D32" s="346"/>
      <c r="E32" s="316"/>
    </row>
    <row r="33" spans="2:5" ht="17.25">
      <c r="B33" s="308"/>
      <c r="C33" s="308"/>
      <c r="D33" s="308"/>
      <c r="E33" s="309"/>
    </row>
    <row r="34" spans="2:5" ht="17.25">
      <c r="B34" s="308"/>
      <c r="C34" s="308"/>
      <c r="D34" s="308"/>
      <c r="E34" s="316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8.140625" style="45" customWidth="1"/>
    <col min="2" max="2" width="7.8515625" style="244" bestFit="1" customWidth="1"/>
    <col min="3" max="3" width="30.57421875" style="244" customWidth="1"/>
    <col min="4" max="4" width="10.7109375" style="244" customWidth="1"/>
    <col min="5" max="5" width="11.140625" style="244" customWidth="1"/>
    <col min="6" max="6" width="9.7109375" style="244" customWidth="1"/>
    <col min="7" max="7" width="11.8515625" style="244" customWidth="1"/>
    <col min="8" max="8" width="9.7109375" style="244" customWidth="1"/>
    <col min="9" max="9" width="9.8515625" style="307" bestFit="1" customWidth="1"/>
    <col min="10" max="10" width="9.140625" style="244" customWidth="1"/>
    <col min="11" max="11" width="14.00390625" style="302" customWidth="1"/>
    <col min="12" max="12" width="11.8515625" style="244" customWidth="1"/>
    <col min="13" max="13" width="11.28125" style="244" customWidth="1"/>
    <col min="14" max="14" width="11.00390625" style="244" customWidth="1"/>
    <col min="15" max="16384" width="9.140625" style="244" customWidth="1"/>
  </cols>
  <sheetData>
    <row r="2" spans="1:8" ht="17.25">
      <c r="A2" s="515" t="s">
        <v>1381</v>
      </c>
      <c r="B2" s="515"/>
      <c r="C2" s="515"/>
      <c r="D2" s="515"/>
      <c r="E2" s="515"/>
      <c r="F2" s="515"/>
      <c r="G2" s="515"/>
      <c r="H2" s="515"/>
    </row>
    <row r="3" spans="1:8" ht="17.25">
      <c r="A3" s="515" t="s">
        <v>1763</v>
      </c>
      <c r="B3" s="515"/>
      <c r="C3" s="515"/>
      <c r="D3" s="515"/>
      <c r="E3" s="515"/>
      <c r="F3" s="515"/>
      <c r="G3" s="515"/>
      <c r="H3" s="515"/>
    </row>
    <row r="4" spans="1:8" ht="17.25">
      <c r="A4" s="268" t="s">
        <v>586</v>
      </c>
      <c r="B4" s="242"/>
      <c r="C4" s="242"/>
      <c r="D4" s="242"/>
      <c r="E4" s="322"/>
      <c r="F4" s="242"/>
      <c r="G4" s="341" t="s">
        <v>5</v>
      </c>
      <c r="H4" s="341" t="s">
        <v>1386</v>
      </c>
    </row>
    <row r="5" spans="1:8" ht="17.25">
      <c r="A5" s="352" t="s">
        <v>34</v>
      </c>
      <c r="B5" s="326" t="s">
        <v>18</v>
      </c>
      <c r="C5" s="247" t="s">
        <v>4</v>
      </c>
      <c r="D5" s="248" t="s">
        <v>33</v>
      </c>
      <c r="E5" s="248" t="s">
        <v>1</v>
      </c>
      <c r="F5" s="248" t="s">
        <v>102</v>
      </c>
      <c r="G5" s="249" t="s">
        <v>2</v>
      </c>
      <c r="H5" s="247" t="s">
        <v>3</v>
      </c>
    </row>
    <row r="6" spans="1:8" ht="17.25">
      <c r="A6" s="272"/>
      <c r="B6" s="250"/>
      <c r="C6" s="251"/>
      <c r="D6" s="252" t="s">
        <v>0</v>
      </c>
      <c r="E6" s="252"/>
      <c r="F6" s="252" t="s">
        <v>103</v>
      </c>
      <c r="G6" s="253"/>
      <c r="H6" s="328"/>
    </row>
    <row r="7" spans="1:8" ht="17.25">
      <c r="A7" s="353" t="s">
        <v>1332</v>
      </c>
      <c r="B7" s="256" t="s">
        <v>1336</v>
      </c>
      <c r="C7" s="115" t="s">
        <v>1337</v>
      </c>
      <c r="D7" s="259"/>
      <c r="E7" s="259"/>
      <c r="F7" s="259"/>
      <c r="G7" s="481"/>
      <c r="H7" s="240" t="s">
        <v>638</v>
      </c>
    </row>
    <row r="8" spans="1:8" ht="18.75">
      <c r="A8" s="353"/>
      <c r="B8" s="256">
        <v>1</v>
      </c>
      <c r="C8" s="480" t="s">
        <v>1563</v>
      </c>
      <c r="D8" s="259">
        <v>93000</v>
      </c>
      <c r="E8" s="259"/>
      <c r="F8" s="259"/>
      <c r="G8" s="258">
        <f>D8-E8-F8</f>
        <v>93000</v>
      </c>
      <c r="H8" s="260"/>
    </row>
    <row r="9" spans="1:8" ht="18.75">
      <c r="A9" s="353"/>
      <c r="B9" s="256">
        <v>2</v>
      </c>
      <c r="C9" s="480" t="s">
        <v>1564</v>
      </c>
      <c r="D9" s="259">
        <v>100000</v>
      </c>
      <c r="E9" s="259"/>
      <c r="F9" s="259"/>
      <c r="G9" s="258">
        <f aca="true" t="shared" si="0" ref="G9:G26">D9-E9-F9</f>
        <v>100000</v>
      </c>
      <c r="H9" s="260"/>
    </row>
    <row r="10" spans="1:8" ht="18.75">
      <c r="A10" s="353"/>
      <c r="B10" s="256">
        <v>3</v>
      </c>
      <c r="C10" s="480" t="s">
        <v>1565</v>
      </c>
      <c r="D10" s="259">
        <v>100000</v>
      </c>
      <c r="E10" s="259"/>
      <c r="F10" s="259"/>
      <c r="G10" s="258">
        <f t="shared" si="0"/>
        <v>100000</v>
      </c>
      <c r="H10" s="260"/>
    </row>
    <row r="11" spans="1:8" ht="18.75">
      <c r="A11" s="353"/>
      <c r="B11" s="256">
        <v>4</v>
      </c>
      <c r="C11" s="480" t="s">
        <v>1566</v>
      </c>
      <c r="D11" s="259">
        <v>100000</v>
      </c>
      <c r="E11" s="259"/>
      <c r="F11" s="259"/>
      <c r="G11" s="258">
        <f t="shared" si="0"/>
        <v>100000</v>
      </c>
      <c r="H11" s="260"/>
    </row>
    <row r="12" spans="1:8" ht="18.75">
      <c r="A12" s="353"/>
      <c r="B12" s="256">
        <v>5</v>
      </c>
      <c r="C12" s="480" t="s">
        <v>248</v>
      </c>
      <c r="D12" s="259">
        <v>252900</v>
      </c>
      <c r="E12" s="259"/>
      <c r="F12" s="259"/>
      <c r="G12" s="258">
        <f t="shared" si="0"/>
        <v>252900</v>
      </c>
      <c r="H12" s="260"/>
    </row>
    <row r="13" spans="1:8" ht="18.75">
      <c r="A13" s="353"/>
      <c r="B13" s="256">
        <v>6</v>
      </c>
      <c r="C13" s="480" t="s">
        <v>1567</v>
      </c>
      <c r="D13" s="259">
        <v>63000</v>
      </c>
      <c r="E13" s="259"/>
      <c r="F13" s="259"/>
      <c r="G13" s="258">
        <f t="shared" si="0"/>
        <v>63000</v>
      </c>
      <c r="H13" s="260"/>
    </row>
    <row r="14" spans="1:8" ht="18.75">
      <c r="A14" s="353"/>
      <c r="B14" s="256">
        <v>7</v>
      </c>
      <c r="C14" s="480" t="s">
        <v>1568</v>
      </c>
      <c r="D14" s="259">
        <v>63000</v>
      </c>
      <c r="E14" s="259"/>
      <c r="F14" s="259"/>
      <c r="G14" s="258">
        <f t="shared" si="0"/>
        <v>63000</v>
      </c>
      <c r="H14" s="260"/>
    </row>
    <row r="15" spans="1:8" ht="18.75">
      <c r="A15" s="353"/>
      <c r="B15" s="256">
        <v>8</v>
      </c>
      <c r="C15" s="480" t="s">
        <v>1569</v>
      </c>
      <c r="D15" s="259">
        <v>63000</v>
      </c>
      <c r="E15" s="259"/>
      <c r="F15" s="259"/>
      <c r="G15" s="258">
        <f t="shared" si="0"/>
        <v>63000</v>
      </c>
      <c r="H15" s="260"/>
    </row>
    <row r="16" spans="1:12" ht="18.75">
      <c r="A16" s="353"/>
      <c r="B16" s="256">
        <v>9</v>
      </c>
      <c r="C16" s="480" t="s">
        <v>1570</v>
      </c>
      <c r="D16" s="259">
        <v>20000</v>
      </c>
      <c r="E16" s="259"/>
      <c r="F16" s="259"/>
      <c r="G16" s="258">
        <f t="shared" si="0"/>
        <v>20000</v>
      </c>
      <c r="H16" s="240"/>
      <c r="K16" s="309"/>
      <c r="L16" s="308"/>
    </row>
    <row r="17" spans="1:12" ht="18.75">
      <c r="A17" s="353"/>
      <c r="B17" s="256">
        <v>10</v>
      </c>
      <c r="C17" s="431" t="s">
        <v>1571</v>
      </c>
      <c r="D17" s="264">
        <v>63000</v>
      </c>
      <c r="E17" s="351"/>
      <c r="F17" s="304"/>
      <c r="G17" s="258">
        <f t="shared" si="0"/>
        <v>63000</v>
      </c>
      <c r="H17" s="389"/>
      <c r="K17" s="309"/>
      <c r="L17" s="308"/>
    </row>
    <row r="18" spans="1:12" ht="18.75">
      <c r="A18" s="353"/>
      <c r="B18" s="256">
        <v>11</v>
      </c>
      <c r="C18" s="431" t="s">
        <v>1572</v>
      </c>
      <c r="D18" s="264">
        <v>63000</v>
      </c>
      <c r="E18" s="264"/>
      <c r="F18" s="304"/>
      <c r="G18" s="258">
        <f t="shared" si="0"/>
        <v>63000</v>
      </c>
      <c r="H18" s="389"/>
      <c r="K18" s="309"/>
      <c r="L18" s="308"/>
    </row>
    <row r="19" spans="1:12" ht="18.75">
      <c r="A19" s="353"/>
      <c r="B19" s="256">
        <v>12</v>
      </c>
      <c r="C19" s="431" t="s">
        <v>1573</v>
      </c>
      <c r="D19" s="264">
        <v>63000</v>
      </c>
      <c r="E19" s="259"/>
      <c r="F19" s="259"/>
      <c r="G19" s="258">
        <f t="shared" si="0"/>
        <v>63000</v>
      </c>
      <c r="H19" s="240"/>
      <c r="K19" s="309"/>
      <c r="L19" s="308"/>
    </row>
    <row r="20" spans="1:12" ht="18.75">
      <c r="A20" s="353"/>
      <c r="B20" s="256">
        <v>13</v>
      </c>
      <c r="C20" s="431" t="s">
        <v>1574</v>
      </c>
      <c r="D20" s="264">
        <v>53000</v>
      </c>
      <c r="E20" s="351"/>
      <c r="F20" s="304"/>
      <c r="G20" s="258">
        <f t="shared" si="0"/>
        <v>53000</v>
      </c>
      <c r="H20" s="389"/>
      <c r="K20" s="309"/>
      <c r="L20" s="308"/>
    </row>
    <row r="21" spans="1:12" ht="18.75">
      <c r="A21" s="353"/>
      <c r="B21" s="256">
        <v>14</v>
      </c>
      <c r="C21" s="431" t="s">
        <v>1575</v>
      </c>
      <c r="D21" s="264">
        <v>63000</v>
      </c>
      <c r="E21" s="351"/>
      <c r="F21" s="304"/>
      <c r="G21" s="258">
        <f t="shared" si="0"/>
        <v>63000</v>
      </c>
      <c r="H21" s="389"/>
      <c r="K21" s="309"/>
      <c r="L21" s="308"/>
    </row>
    <row r="22" spans="1:12" ht="18.75">
      <c r="A22" s="353"/>
      <c r="B22" s="256">
        <v>15</v>
      </c>
      <c r="C22" s="431" t="s">
        <v>1576</v>
      </c>
      <c r="D22" s="264">
        <v>54900</v>
      </c>
      <c r="E22" s="351"/>
      <c r="F22" s="304"/>
      <c r="G22" s="258">
        <f t="shared" si="0"/>
        <v>54900</v>
      </c>
      <c r="H22" s="389"/>
      <c r="K22" s="309"/>
      <c r="L22" s="308"/>
    </row>
    <row r="23" spans="1:12" ht="18.75">
      <c r="A23" s="353"/>
      <c r="B23" s="256">
        <v>16</v>
      </c>
      <c r="C23" s="431" t="s">
        <v>1577</v>
      </c>
      <c r="D23" s="264">
        <v>63000</v>
      </c>
      <c r="E23" s="351"/>
      <c r="F23" s="304"/>
      <c r="G23" s="258">
        <f t="shared" si="0"/>
        <v>63000</v>
      </c>
      <c r="H23" s="389"/>
      <c r="K23" s="309"/>
      <c r="L23" s="308"/>
    </row>
    <row r="24" spans="1:12" ht="18.75">
      <c r="A24" s="353"/>
      <c r="B24" s="256">
        <v>17</v>
      </c>
      <c r="C24" s="431" t="s">
        <v>1578</v>
      </c>
      <c r="D24" s="264">
        <v>63000</v>
      </c>
      <c r="E24" s="351"/>
      <c r="F24" s="304"/>
      <c r="G24" s="258">
        <f t="shared" si="0"/>
        <v>63000</v>
      </c>
      <c r="H24" s="389"/>
      <c r="K24" s="309"/>
      <c r="L24" s="308"/>
    </row>
    <row r="25" spans="1:12" ht="18.75">
      <c r="A25" s="353"/>
      <c r="B25" s="256">
        <v>18</v>
      </c>
      <c r="C25" s="431" t="s">
        <v>1579</v>
      </c>
      <c r="D25" s="264">
        <v>63000</v>
      </c>
      <c r="E25" s="351"/>
      <c r="F25" s="304"/>
      <c r="G25" s="258">
        <f t="shared" si="0"/>
        <v>63000</v>
      </c>
      <c r="H25" s="389"/>
      <c r="K25" s="309"/>
      <c r="L25" s="308"/>
    </row>
    <row r="26" spans="1:12" ht="18.75">
      <c r="A26" s="353"/>
      <c r="B26" s="256">
        <v>19</v>
      </c>
      <c r="C26" s="431" t="s">
        <v>1580</v>
      </c>
      <c r="D26" s="264">
        <v>49700</v>
      </c>
      <c r="E26" s="351"/>
      <c r="F26" s="304"/>
      <c r="G26" s="258">
        <f t="shared" si="0"/>
        <v>49700</v>
      </c>
      <c r="H26" s="389"/>
      <c r="K26" s="309"/>
      <c r="L26" s="308"/>
    </row>
    <row r="27" spans="1:12" ht="18.75">
      <c r="A27" s="353"/>
      <c r="B27" s="256"/>
      <c r="C27" s="431" t="s">
        <v>1582</v>
      </c>
      <c r="D27" s="264"/>
      <c r="E27" s="351"/>
      <c r="F27" s="304"/>
      <c r="G27" s="305"/>
      <c r="H27" s="389"/>
      <c r="K27" s="309"/>
      <c r="L27" s="308"/>
    </row>
    <row r="28" spans="1:12" ht="18.75">
      <c r="A28" s="353"/>
      <c r="B28" s="256">
        <v>1</v>
      </c>
      <c r="C28" s="431" t="s">
        <v>1581</v>
      </c>
      <c r="D28" s="264">
        <v>28000</v>
      </c>
      <c r="E28" s="351"/>
      <c r="F28" s="304"/>
      <c r="G28" s="305">
        <f>D28-E28-F28</f>
        <v>28000</v>
      </c>
      <c r="H28" s="389"/>
      <c r="K28" s="309"/>
      <c r="L28" s="308"/>
    </row>
    <row r="29" spans="1:12" ht="18.75">
      <c r="A29" s="353"/>
      <c r="B29" s="256">
        <v>2</v>
      </c>
      <c r="C29" s="431" t="s">
        <v>554</v>
      </c>
      <c r="D29" s="264">
        <v>14800</v>
      </c>
      <c r="E29" s="351"/>
      <c r="F29" s="304"/>
      <c r="G29" s="305">
        <f aca="true" t="shared" si="1" ref="G29:G38">D29-E29-F29</f>
        <v>14800</v>
      </c>
      <c r="H29" s="389"/>
      <c r="K29" s="309"/>
      <c r="L29" s="308"/>
    </row>
    <row r="30" spans="1:12" ht="18.75">
      <c r="A30" s="353"/>
      <c r="B30" s="256">
        <v>3</v>
      </c>
      <c r="C30" s="431" t="s">
        <v>1583</v>
      </c>
      <c r="D30" s="264">
        <v>20000</v>
      </c>
      <c r="E30" s="351"/>
      <c r="F30" s="304"/>
      <c r="G30" s="305">
        <f t="shared" si="1"/>
        <v>20000</v>
      </c>
      <c r="H30" s="389"/>
      <c r="K30" s="309"/>
      <c r="L30" s="308"/>
    </row>
    <row r="31" spans="1:12" ht="18.75">
      <c r="A31" s="353"/>
      <c r="B31" s="256">
        <v>4</v>
      </c>
      <c r="C31" s="431" t="s">
        <v>1584</v>
      </c>
      <c r="D31" s="264">
        <v>20000</v>
      </c>
      <c r="E31" s="351"/>
      <c r="F31" s="304"/>
      <c r="G31" s="305">
        <f t="shared" si="1"/>
        <v>20000</v>
      </c>
      <c r="H31" s="389"/>
      <c r="K31" s="309"/>
      <c r="L31" s="308"/>
    </row>
    <row r="32" spans="1:12" ht="18.75">
      <c r="A32" s="353"/>
      <c r="B32" s="256">
        <v>5</v>
      </c>
      <c r="C32" s="431" t="s">
        <v>1585</v>
      </c>
      <c r="D32" s="264">
        <v>25000</v>
      </c>
      <c r="E32" s="351"/>
      <c r="F32" s="304"/>
      <c r="G32" s="305">
        <f t="shared" si="1"/>
        <v>25000</v>
      </c>
      <c r="H32" s="389"/>
      <c r="K32" s="309"/>
      <c r="L32" s="308"/>
    </row>
    <row r="33" spans="1:12" ht="18.75">
      <c r="A33" s="353"/>
      <c r="B33" s="256">
        <v>6</v>
      </c>
      <c r="C33" s="431" t="s">
        <v>1586</v>
      </c>
      <c r="D33" s="264">
        <v>25000</v>
      </c>
      <c r="E33" s="351"/>
      <c r="F33" s="304"/>
      <c r="G33" s="305">
        <f t="shared" si="1"/>
        <v>25000</v>
      </c>
      <c r="H33" s="389"/>
      <c r="K33" s="309"/>
      <c r="L33" s="308"/>
    </row>
    <row r="34" spans="1:12" ht="18.75">
      <c r="A34" s="353"/>
      <c r="B34" s="256">
        <v>7</v>
      </c>
      <c r="C34" s="431" t="s">
        <v>1587</v>
      </c>
      <c r="D34" s="264">
        <v>25000</v>
      </c>
      <c r="E34" s="351"/>
      <c r="F34" s="304"/>
      <c r="G34" s="305">
        <f t="shared" si="1"/>
        <v>25000</v>
      </c>
      <c r="H34" s="389"/>
      <c r="K34" s="309"/>
      <c r="L34" s="308"/>
    </row>
    <row r="35" spans="1:12" ht="18.75">
      <c r="A35" s="353"/>
      <c r="B35" s="256">
        <v>8</v>
      </c>
      <c r="C35" s="431" t="s">
        <v>1588</v>
      </c>
      <c r="D35" s="264">
        <v>25000</v>
      </c>
      <c r="E35" s="351"/>
      <c r="F35" s="304"/>
      <c r="G35" s="305">
        <f t="shared" si="1"/>
        <v>25000</v>
      </c>
      <c r="H35" s="389"/>
      <c r="K35" s="309"/>
      <c r="L35" s="308"/>
    </row>
    <row r="36" spans="1:12" ht="18.75">
      <c r="A36" s="353"/>
      <c r="B36" s="256">
        <v>9</v>
      </c>
      <c r="C36" s="431" t="s">
        <v>1577</v>
      </c>
      <c r="D36" s="264">
        <v>20000</v>
      </c>
      <c r="E36" s="351"/>
      <c r="F36" s="304"/>
      <c r="G36" s="305">
        <f t="shared" si="1"/>
        <v>20000</v>
      </c>
      <c r="H36" s="389"/>
      <c r="K36" s="309"/>
      <c r="L36" s="308"/>
    </row>
    <row r="37" spans="1:12" ht="18.75">
      <c r="A37" s="353" t="s">
        <v>1642</v>
      </c>
      <c r="B37" s="256" t="s">
        <v>1643</v>
      </c>
      <c r="C37" s="431" t="s">
        <v>1589</v>
      </c>
      <c r="D37" s="264">
        <v>7700</v>
      </c>
      <c r="E37" s="351">
        <v>7700</v>
      </c>
      <c r="F37" s="257"/>
      <c r="G37" s="305">
        <f t="shared" si="1"/>
        <v>0</v>
      </c>
      <c r="H37" s="389"/>
      <c r="K37" s="309"/>
      <c r="L37" s="308"/>
    </row>
    <row r="38" spans="1:12" ht="18.75">
      <c r="A38" s="353"/>
      <c r="B38" s="256">
        <v>11</v>
      </c>
      <c r="C38" s="431" t="s">
        <v>1590</v>
      </c>
      <c r="D38" s="264">
        <v>15000</v>
      </c>
      <c r="E38" s="351"/>
      <c r="F38" s="304"/>
      <c r="G38" s="305">
        <f t="shared" si="1"/>
        <v>15000</v>
      </c>
      <c r="H38" s="389"/>
      <c r="K38" s="309"/>
      <c r="L38" s="308"/>
    </row>
    <row r="39" spans="1:12" ht="17.25">
      <c r="A39" s="353"/>
      <c r="B39" s="263"/>
      <c r="C39" s="385"/>
      <c r="D39" s="264"/>
      <c r="E39" s="351"/>
      <c r="F39" s="304"/>
      <c r="G39" s="305"/>
      <c r="H39" s="389"/>
      <c r="K39" s="309"/>
      <c r="L39" s="308"/>
    </row>
    <row r="40" spans="1:12" ht="17.25">
      <c r="A40" s="353"/>
      <c r="B40" s="263"/>
      <c r="C40" s="381"/>
      <c r="D40" s="304"/>
      <c r="E40" s="257"/>
      <c r="F40" s="257"/>
      <c r="G40" s="305"/>
      <c r="H40" s="320"/>
      <c r="K40" s="309"/>
      <c r="L40" s="308"/>
    </row>
    <row r="41" spans="1:12" ht="18" thickBot="1">
      <c r="A41" s="275"/>
      <c r="B41" s="313"/>
      <c r="C41" s="301" t="s">
        <v>393</v>
      </c>
      <c r="D41" s="342">
        <f>SUM(D8:D40)</f>
        <v>1679000</v>
      </c>
      <c r="E41" s="342">
        <f>SUM(E7:E40)</f>
        <v>7700</v>
      </c>
      <c r="F41" s="342">
        <f>SUM(F7:F40)</f>
        <v>0</v>
      </c>
      <c r="G41" s="331">
        <f>D41-E41-F41</f>
        <v>1671300</v>
      </c>
      <c r="H41" s="260"/>
      <c r="K41" s="309"/>
      <c r="L41" s="308"/>
    </row>
    <row r="42" spans="4:12" ht="18" thickTop="1">
      <c r="D42" s="307"/>
      <c r="F42" s="350"/>
      <c r="G42" s="454"/>
      <c r="J42" s="325"/>
      <c r="K42" s="309"/>
      <c r="L42" s="308"/>
    </row>
    <row r="43" spans="4:10" ht="17.25">
      <c r="D43" s="307"/>
      <c r="E43" s="302"/>
      <c r="F43" s="334"/>
      <c r="G43" s="302"/>
      <c r="J43" s="325"/>
    </row>
    <row r="44" spans="4:13" ht="17.25">
      <c r="D44" s="307"/>
      <c r="E44" s="302"/>
      <c r="G44" s="302"/>
      <c r="J44" s="302"/>
      <c r="M44" s="302"/>
    </row>
    <row r="45" spans="3:13" ht="17.25">
      <c r="C45" s="334"/>
      <c r="E45" s="302"/>
      <c r="G45" s="334"/>
      <c r="M45" s="302"/>
    </row>
    <row r="46" spans="3:15" ht="17.25">
      <c r="C46" s="334"/>
      <c r="E46" s="334"/>
      <c r="G46" s="334"/>
      <c r="M46" s="334"/>
      <c r="O46" s="334"/>
    </row>
    <row r="47" spans="5:15" ht="17.25">
      <c r="E47" s="309"/>
      <c r="F47" s="302"/>
      <c r="G47" s="334"/>
      <c r="M47" s="302"/>
      <c r="N47" s="302"/>
      <c r="O47" s="334"/>
    </row>
    <row r="48" spans="2:15" ht="17.25">
      <c r="B48" s="308"/>
      <c r="C48" s="316"/>
      <c r="D48" s="343"/>
      <c r="E48" s="344"/>
      <c r="G48" s="345"/>
      <c r="O48" s="345"/>
    </row>
    <row r="49" spans="2:5" ht="17.25">
      <c r="B49" s="308"/>
      <c r="C49" s="308"/>
      <c r="D49" s="310"/>
      <c r="E49" s="309"/>
    </row>
    <row r="50" spans="2:15" ht="17.25">
      <c r="B50" s="308"/>
      <c r="C50" s="308"/>
      <c r="D50" s="310"/>
      <c r="E50" s="309"/>
      <c r="G50" s="302"/>
      <c r="O50" s="302"/>
    </row>
    <row r="51" spans="2:7" ht="17.25">
      <c r="B51" s="308"/>
      <c r="C51" s="308"/>
      <c r="D51" s="310"/>
      <c r="E51" s="309"/>
      <c r="G51" s="302"/>
    </row>
    <row r="52" spans="2:5" ht="17.25">
      <c r="B52" s="308"/>
      <c r="C52" s="308"/>
      <c r="D52" s="346"/>
      <c r="E52" s="316"/>
    </row>
    <row r="53" spans="2:5" ht="17.25">
      <c r="B53" s="308"/>
      <c r="C53" s="308"/>
      <c r="D53" s="308"/>
      <c r="E53" s="309"/>
    </row>
    <row r="54" spans="2:5" ht="17.25">
      <c r="B54" s="308"/>
      <c r="C54" s="308"/>
      <c r="D54" s="308"/>
      <c r="E54" s="316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140625" style="45" customWidth="1"/>
    <col min="2" max="2" width="7.8515625" style="244" bestFit="1" customWidth="1"/>
    <col min="3" max="3" width="33.00390625" style="244" customWidth="1"/>
    <col min="4" max="4" width="10.7109375" style="244" customWidth="1"/>
    <col min="5" max="5" width="11.140625" style="244" customWidth="1"/>
    <col min="6" max="6" width="9.7109375" style="244" customWidth="1"/>
    <col min="7" max="7" width="11.8515625" style="244" customWidth="1"/>
    <col min="8" max="8" width="9.7109375" style="244" customWidth="1"/>
    <col min="9" max="9" width="9.8515625" style="307" bestFit="1" customWidth="1"/>
    <col min="10" max="10" width="9.140625" style="244" customWidth="1"/>
    <col min="11" max="11" width="14.00390625" style="302" customWidth="1"/>
    <col min="12" max="12" width="11.8515625" style="244" customWidth="1"/>
    <col min="13" max="13" width="11.28125" style="244" customWidth="1"/>
    <col min="14" max="14" width="11.00390625" style="244" customWidth="1"/>
    <col min="15" max="16384" width="9.140625" style="244" customWidth="1"/>
  </cols>
  <sheetData>
    <row r="2" spans="1:8" ht="17.25">
      <c r="A2" s="515" t="s">
        <v>1381</v>
      </c>
      <c r="B2" s="515"/>
      <c r="C2" s="515"/>
      <c r="D2" s="515"/>
      <c r="E2" s="515"/>
      <c r="F2" s="515"/>
      <c r="G2" s="515"/>
      <c r="H2" s="515"/>
    </row>
    <row r="3" spans="1:8" ht="17.25">
      <c r="A3" s="515" t="s">
        <v>1632</v>
      </c>
      <c r="B3" s="515"/>
      <c r="C3" s="515"/>
      <c r="D3" s="515"/>
      <c r="E3" s="515"/>
      <c r="F3" s="515"/>
      <c r="G3" s="515"/>
      <c r="H3" s="515"/>
    </row>
    <row r="4" spans="1:8" ht="17.25">
      <c r="A4" s="268" t="s">
        <v>586</v>
      </c>
      <c r="B4" s="242"/>
      <c r="C4" s="242"/>
      <c r="D4" s="242"/>
      <c r="E4" s="322"/>
      <c r="F4" s="242"/>
      <c r="G4" s="341" t="s">
        <v>5</v>
      </c>
      <c r="H4" s="341" t="s">
        <v>1386</v>
      </c>
    </row>
    <row r="5" spans="1:8" ht="17.25">
      <c r="A5" s="352" t="s">
        <v>34</v>
      </c>
      <c r="B5" s="326" t="s">
        <v>18</v>
      </c>
      <c r="C5" s="247" t="s">
        <v>4</v>
      </c>
      <c r="D5" s="248" t="s">
        <v>33</v>
      </c>
      <c r="E5" s="248" t="s">
        <v>1</v>
      </c>
      <c r="F5" s="248" t="s">
        <v>102</v>
      </c>
      <c r="G5" s="249" t="s">
        <v>2</v>
      </c>
      <c r="H5" s="247" t="s">
        <v>3</v>
      </c>
    </row>
    <row r="6" spans="1:8" ht="17.25">
      <c r="A6" s="272"/>
      <c r="B6" s="250"/>
      <c r="C6" s="251"/>
      <c r="D6" s="252" t="s">
        <v>0</v>
      </c>
      <c r="E6" s="252"/>
      <c r="F6" s="252" t="s">
        <v>103</v>
      </c>
      <c r="G6" s="253"/>
      <c r="H6" s="328"/>
    </row>
    <row r="7" spans="1:8" ht="17.25">
      <c r="A7" s="353" t="s">
        <v>1387</v>
      </c>
      <c r="B7" s="256" t="s">
        <v>1388</v>
      </c>
      <c r="C7" s="115" t="s">
        <v>1389</v>
      </c>
      <c r="D7" s="259">
        <v>3000</v>
      </c>
      <c r="E7" s="259"/>
      <c r="F7" s="259"/>
      <c r="G7" s="481">
        <v>3000</v>
      </c>
      <c r="H7" s="240" t="s">
        <v>1340</v>
      </c>
    </row>
    <row r="8" spans="1:8" ht="17.25">
      <c r="A8" s="353"/>
      <c r="B8" s="256"/>
      <c r="C8" s="115"/>
      <c r="D8" s="259"/>
      <c r="E8" s="259"/>
      <c r="F8" s="259"/>
      <c r="G8" s="258"/>
      <c r="H8" s="260"/>
    </row>
    <row r="9" spans="1:8" ht="17.25">
      <c r="A9" s="353"/>
      <c r="B9" s="256"/>
      <c r="C9" s="115"/>
      <c r="D9" s="259"/>
      <c r="E9" s="259"/>
      <c r="F9" s="259"/>
      <c r="G9" s="258"/>
      <c r="H9" s="260"/>
    </row>
    <row r="10" spans="1:12" ht="17.25">
      <c r="A10" s="353" t="s">
        <v>1495</v>
      </c>
      <c r="B10" s="256" t="s">
        <v>1496</v>
      </c>
      <c r="C10" s="115" t="s">
        <v>1497</v>
      </c>
      <c r="D10" s="259">
        <v>4880</v>
      </c>
      <c r="E10" s="259"/>
      <c r="F10" s="259"/>
      <c r="G10" s="481">
        <v>4880</v>
      </c>
      <c r="H10" s="240" t="s">
        <v>1462</v>
      </c>
      <c r="K10" s="309"/>
      <c r="L10" s="308"/>
    </row>
    <row r="11" spans="1:12" ht="17.25">
      <c r="A11" s="353"/>
      <c r="B11" s="263"/>
      <c r="C11" s="385"/>
      <c r="D11" s="264"/>
      <c r="E11" s="351"/>
      <c r="F11" s="304"/>
      <c r="G11" s="305"/>
      <c r="H11" s="389"/>
      <c r="K11" s="309"/>
      <c r="L11" s="308"/>
    </row>
    <row r="12" spans="1:12" ht="17.25">
      <c r="A12" s="353"/>
      <c r="B12" s="263"/>
      <c r="C12" s="241"/>
      <c r="D12" s="264"/>
      <c r="E12" s="264"/>
      <c r="F12" s="304"/>
      <c r="G12" s="305"/>
      <c r="H12" s="389"/>
      <c r="K12" s="309"/>
      <c r="L12" s="308"/>
    </row>
    <row r="13" spans="1:12" ht="17.25">
      <c r="A13" s="353" t="s">
        <v>1495</v>
      </c>
      <c r="B13" s="256" t="s">
        <v>1498</v>
      </c>
      <c r="C13" s="115" t="s">
        <v>1499</v>
      </c>
      <c r="D13" s="259">
        <v>3500</v>
      </c>
      <c r="E13" s="259"/>
      <c r="F13" s="259"/>
      <c r="G13" s="481">
        <v>3500</v>
      </c>
      <c r="H13" s="240" t="s">
        <v>1463</v>
      </c>
      <c r="K13" s="309"/>
      <c r="L13" s="308"/>
    </row>
    <row r="14" spans="1:12" ht="17.25">
      <c r="A14" s="353" t="s">
        <v>1623</v>
      </c>
      <c r="B14" s="263" t="s">
        <v>1629</v>
      </c>
      <c r="C14" s="241" t="s">
        <v>1479</v>
      </c>
      <c r="D14" s="264"/>
      <c r="E14" s="264">
        <v>1400</v>
      </c>
      <c r="F14" s="304"/>
      <c r="G14" s="305">
        <f>G13-E14</f>
        <v>2100</v>
      </c>
      <c r="H14" s="389"/>
      <c r="K14" s="309"/>
      <c r="L14" s="308"/>
    </row>
    <row r="15" spans="1:12" ht="17.25">
      <c r="A15" s="353" t="s">
        <v>1630</v>
      </c>
      <c r="B15" s="263" t="s">
        <v>1631</v>
      </c>
      <c r="C15" s="241" t="s">
        <v>1479</v>
      </c>
      <c r="D15" s="264"/>
      <c r="E15" s="264">
        <v>2100</v>
      </c>
      <c r="F15" s="304"/>
      <c r="G15" s="305">
        <f>G14-E15</f>
        <v>0</v>
      </c>
      <c r="H15" s="389"/>
      <c r="K15" s="309"/>
      <c r="L15" s="308"/>
    </row>
    <row r="16" spans="1:12" ht="17.25">
      <c r="A16" s="353"/>
      <c r="B16" s="263"/>
      <c r="C16" s="385"/>
      <c r="D16" s="264"/>
      <c r="E16" s="351"/>
      <c r="F16" s="257"/>
      <c r="G16" s="305"/>
      <c r="H16" s="389"/>
      <c r="K16" s="309"/>
      <c r="L16" s="308"/>
    </row>
    <row r="17" spans="1:12" ht="17.25">
      <c r="A17" s="353"/>
      <c r="B17" s="263"/>
      <c r="C17" s="385"/>
      <c r="D17" s="264"/>
      <c r="E17" s="351"/>
      <c r="F17" s="304"/>
      <c r="G17" s="305"/>
      <c r="H17" s="389"/>
      <c r="K17" s="309"/>
      <c r="L17" s="308"/>
    </row>
    <row r="18" spans="1:12" ht="17.25">
      <c r="A18" s="353"/>
      <c r="B18" s="263"/>
      <c r="C18" s="385"/>
      <c r="D18" s="264"/>
      <c r="E18" s="351"/>
      <c r="F18" s="304"/>
      <c r="G18" s="305"/>
      <c r="H18" s="389"/>
      <c r="K18" s="309"/>
      <c r="L18" s="308"/>
    </row>
    <row r="19" spans="1:12" ht="17.25">
      <c r="A19" s="353"/>
      <c r="B19" s="263"/>
      <c r="C19" s="385"/>
      <c r="D19" s="264"/>
      <c r="E19" s="351"/>
      <c r="F19" s="304"/>
      <c r="G19" s="305"/>
      <c r="H19" s="389"/>
      <c r="K19" s="309"/>
      <c r="L19" s="308"/>
    </row>
    <row r="20" spans="1:12" ht="17.25">
      <c r="A20" s="353"/>
      <c r="B20" s="263"/>
      <c r="C20" s="381"/>
      <c r="D20" s="304"/>
      <c r="E20" s="257"/>
      <c r="F20" s="257"/>
      <c r="G20" s="305"/>
      <c r="H20" s="320"/>
      <c r="K20" s="309"/>
      <c r="L20" s="308"/>
    </row>
    <row r="21" spans="1:12" ht="18" thickBot="1">
      <c r="A21" s="275"/>
      <c r="B21" s="313"/>
      <c r="C21" s="301" t="s">
        <v>393</v>
      </c>
      <c r="D21" s="342">
        <f>SUM(D7:D20)</f>
        <v>11380</v>
      </c>
      <c r="E21" s="342">
        <f>SUM(E7:E20)</f>
        <v>3500</v>
      </c>
      <c r="F21" s="342">
        <f>SUM(F7:F20)</f>
        <v>0</v>
      </c>
      <c r="G21" s="331">
        <f>D21-E21-F21</f>
        <v>7880</v>
      </c>
      <c r="H21" s="260"/>
      <c r="K21" s="309"/>
      <c r="L21" s="308"/>
    </row>
    <row r="22" spans="4:12" ht="18" thickTop="1">
      <c r="D22" s="307"/>
      <c r="F22" s="350"/>
      <c r="G22" s="454"/>
      <c r="J22" s="325"/>
      <c r="K22" s="309"/>
      <c r="L22" s="308"/>
    </row>
    <row r="23" spans="4:10" ht="17.25">
      <c r="D23" s="307"/>
      <c r="E23" s="302"/>
      <c r="F23" s="334"/>
      <c r="G23" s="302"/>
      <c r="J23" s="325"/>
    </row>
    <row r="24" spans="4:13" ht="17.25">
      <c r="D24" s="307"/>
      <c r="E24" s="302"/>
      <c r="G24" s="302"/>
      <c r="J24" s="302"/>
      <c r="M24" s="302"/>
    </row>
    <row r="25" spans="3:13" ht="17.25">
      <c r="C25" s="334"/>
      <c r="E25" s="302"/>
      <c r="G25" s="334"/>
      <c r="M25" s="302"/>
    </row>
    <row r="26" spans="3:15" ht="17.25">
      <c r="C26" s="334"/>
      <c r="E26" s="334"/>
      <c r="G26" s="334"/>
      <c r="M26" s="334"/>
      <c r="O26" s="334"/>
    </row>
    <row r="27" spans="5:15" ht="17.25">
      <c r="E27" s="309"/>
      <c r="F27" s="302"/>
      <c r="G27" s="334"/>
      <c r="M27" s="302"/>
      <c r="N27" s="302"/>
      <c r="O27" s="334"/>
    </row>
    <row r="28" spans="2:15" ht="17.25">
      <c r="B28" s="308"/>
      <c r="C28" s="316"/>
      <c r="D28" s="343"/>
      <c r="E28" s="344"/>
      <c r="G28" s="345"/>
      <c r="O28" s="345"/>
    </row>
    <row r="29" spans="2:5" ht="17.25">
      <c r="B29" s="308"/>
      <c r="C29" s="308"/>
      <c r="D29" s="310"/>
      <c r="E29" s="309"/>
    </row>
    <row r="30" spans="2:15" ht="17.25">
      <c r="B30" s="308"/>
      <c r="C30" s="308"/>
      <c r="D30" s="310"/>
      <c r="E30" s="309"/>
      <c r="G30" s="302"/>
      <c r="O30" s="302"/>
    </row>
    <row r="31" spans="2:7" ht="17.25">
      <c r="B31" s="308"/>
      <c r="C31" s="308"/>
      <c r="D31" s="310"/>
      <c r="E31" s="309"/>
      <c r="G31" s="302"/>
    </row>
    <row r="32" spans="2:5" ht="17.25">
      <c r="B32" s="308"/>
      <c r="C32" s="308"/>
      <c r="D32" s="346"/>
      <c r="E32" s="316"/>
    </row>
    <row r="33" spans="2:5" ht="17.25">
      <c r="B33" s="308"/>
      <c r="C33" s="308"/>
      <c r="D33" s="308"/>
      <c r="E33" s="309"/>
    </row>
    <row r="34" spans="2:5" ht="17.25">
      <c r="B34" s="308"/>
      <c r="C34" s="308"/>
      <c r="D34" s="308"/>
      <c r="E34" s="316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140625" style="45" customWidth="1"/>
    <col min="2" max="2" width="7.8515625" style="244" bestFit="1" customWidth="1"/>
    <col min="3" max="3" width="33.00390625" style="244" customWidth="1"/>
    <col min="4" max="4" width="10.7109375" style="244" customWidth="1"/>
    <col min="5" max="5" width="11.140625" style="244" customWidth="1"/>
    <col min="6" max="6" width="9.140625" style="244" customWidth="1"/>
    <col min="7" max="7" width="11.8515625" style="244" customWidth="1"/>
    <col min="8" max="8" width="9.7109375" style="244" customWidth="1"/>
    <col min="9" max="9" width="9.8515625" style="307" bestFit="1" customWidth="1"/>
    <col min="10" max="10" width="9.140625" style="244" customWidth="1"/>
    <col min="11" max="11" width="14.00390625" style="302" customWidth="1"/>
    <col min="12" max="12" width="11.8515625" style="244" customWidth="1"/>
    <col min="13" max="13" width="11.28125" style="244" customWidth="1"/>
    <col min="14" max="14" width="11.00390625" style="244" customWidth="1"/>
    <col min="15" max="16384" width="9.140625" style="244" customWidth="1"/>
  </cols>
  <sheetData>
    <row r="2" spans="1:8" ht="17.25">
      <c r="A2" s="515" t="s">
        <v>1381</v>
      </c>
      <c r="B2" s="515"/>
      <c r="C2" s="515"/>
      <c r="D2" s="515"/>
      <c r="E2" s="515"/>
      <c r="F2" s="515"/>
      <c r="G2" s="515"/>
      <c r="H2" s="515"/>
    </row>
    <row r="3" spans="1:8" ht="17.25">
      <c r="A3" s="515" t="s">
        <v>1766</v>
      </c>
      <c r="B3" s="515"/>
      <c r="C3" s="515"/>
      <c r="D3" s="515"/>
      <c r="E3" s="515"/>
      <c r="F3" s="515"/>
      <c r="G3" s="515"/>
      <c r="H3" s="515"/>
    </row>
    <row r="4" spans="1:8" ht="17.25">
      <c r="A4" s="268" t="s">
        <v>586</v>
      </c>
      <c r="B4" s="242"/>
      <c r="C4" s="242"/>
      <c r="D4" s="242"/>
      <c r="E4" s="322"/>
      <c r="F4" s="242"/>
      <c r="G4" s="341" t="s">
        <v>5</v>
      </c>
      <c r="H4" s="341" t="s">
        <v>1514</v>
      </c>
    </row>
    <row r="5" spans="1:8" ht="17.25">
      <c r="A5" s="352" t="s">
        <v>34</v>
      </c>
      <c r="B5" s="326" t="s">
        <v>18</v>
      </c>
      <c r="C5" s="247" t="s">
        <v>4</v>
      </c>
      <c r="D5" s="248" t="s">
        <v>33</v>
      </c>
      <c r="E5" s="248" t="s">
        <v>1</v>
      </c>
      <c r="F5" s="248" t="s">
        <v>102</v>
      </c>
      <c r="G5" s="249" t="s">
        <v>2</v>
      </c>
      <c r="H5" s="247" t="s">
        <v>3</v>
      </c>
    </row>
    <row r="6" spans="1:8" ht="17.25">
      <c r="A6" s="272"/>
      <c r="B6" s="250"/>
      <c r="C6" s="251"/>
      <c r="D6" s="252" t="s">
        <v>0</v>
      </c>
      <c r="E6" s="252"/>
      <c r="F6" s="252" t="s">
        <v>103</v>
      </c>
      <c r="G6" s="253"/>
      <c r="H6" s="328"/>
    </row>
    <row r="7" spans="1:8" ht="17.25">
      <c r="A7" s="353" t="s">
        <v>1506</v>
      </c>
      <c r="B7" s="256" t="s">
        <v>1515</v>
      </c>
      <c r="C7" s="115" t="s">
        <v>1516</v>
      </c>
      <c r="D7" s="259">
        <v>1676500</v>
      </c>
      <c r="E7" s="259"/>
      <c r="F7" s="259"/>
      <c r="G7" s="481">
        <v>1676500</v>
      </c>
      <c r="H7" s="240" t="s">
        <v>1517</v>
      </c>
    </row>
    <row r="8" spans="1:8" ht="17.25">
      <c r="A8" s="353" t="s">
        <v>1723</v>
      </c>
      <c r="B8" s="256" t="s">
        <v>1724</v>
      </c>
      <c r="C8" s="115" t="s">
        <v>1725</v>
      </c>
      <c r="D8" s="259"/>
      <c r="E8" s="259">
        <v>34440</v>
      </c>
      <c r="F8" s="259"/>
      <c r="G8" s="258">
        <f>G7-E8</f>
        <v>1642060</v>
      </c>
      <c r="H8" s="260"/>
    </row>
    <row r="9" spans="1:8" ht="17.25">
      <c r="A9" s="353"/>
      <c r="B9" s="256"/>
      <c r="C9" s="115"/>
      <c r="D9" s="259"/>
      <c r="E9" s="259"/>
      <c r="F9" s="259"/>
      <c r="G9" s="258"/>
      <c r="H9" s="260"/>
    </row>
    <row r="10" spans="1:12" ht="17.25">
      <c r="A10" s="353" t="s">
        <v>1506</v>
      </c>
      <c r="B10" s="256" t="s">
        <v>1515</v>
      </c>
      <c r="C10" s="115" t="s">
        <v>1518</v>
      </c>
      <c r="D10" s="259">
        <v>200000</v>
      </c>
      <c r="E10" s="259"/>
      <c r="F10" s="259"/>
      <c r="G10" s="481">
        <v>200000</v>
      </c>
      <c r="H10" s="240" t="s">
        <v>1517</v>
      </c>
      <c r="K10" s="309"/>
      <c r="L10" s="308"/>
    </row>
    <row r="11" spans="1:12" ht="17.25">
      <c r="A11" s="353"/>
      <c r="B11" s="263"/>
      <c r="C11" s="385"/>
      <c r="D11" s="264"/>
      <c r="E11" s="351"/>
      <c r="F11" s="304"/>
      <c r="G11" s="305"/>
      <c r="H11" s="389"/>
      <c r="K11" s="309"/>
      <c r="L11" s="308"/>
    </row>
    <row r="12" spans="1:12" ht="17.25">
      <c r="A12" s="353"/>
      <c r="B12" s="263"/>
      <c r="C12" s="241"/>
      <c r="D12" s="264"/>
      <c r="E12" s="264"/>
      <c r="F12" s="304"/>
      <c r="G12" s="305"/>
      <c r="H12" s="389"/>
      <c r="K12" s="309"/>
      <c r="L12" s="308"/>
    </row>
    <row r="13" spans="1:12" ht="17.25">
      <c r="A13" s="353" t="s">
        <v>1506</v>
      </c>
      <c r="B13" s="256" t="s">
        <v>1515</v>
      </c>
      <c r="C13" s="115" t="s">
        <v>1519</v>
      </c>
      <c r="D13" s="259">
        <v>100000</v>
      </c>
      <c r="E13" s="259"/>
      <c r="F13" s="259"/>
      <c r="G13" s="481">
        <v>100000</v>
      </c>
      <c r="H13" s="240" t="s">
        <v>1517</v>
      </c>
      <c r="K13" s="309"/>
      <c r="L13" s="308"/>
    </row>
    <row r="14" spans="1:12" ht="17.25">
      <c r="A14" s="353"/>
      <c r="B14" s="263"/>
      <c r="C14" s="241"/>
      <c r="D14" s="264"/>
      <c r="E14" s="351"/>
      <c r="F14" s="304"/>
      <c r="G14" s="305"/>
      <c r="H14" s="389"/>
      <c r="K14" s="309"/>
      <c r="L14" s="308"/>
    </row>
    <row r="15" spans="1:12" ht="17.25">
      <c r="A15" s="353"/>
      <c r="B15" s="263"/>
      <c r="C15" s="385"/>
      <c r="D15" s="264"/>
      <c r="E15" s="351"/>
      <c r="F15" s="304"/>
      <c r="G15" s="305"/>
      <c r="H15" s="389"/>
      <c r="K15" s="309"/>
      <c r="L15" s="308"/>
    </row>
    <row r="16" spans="1:12" ht="17.25">
      <c r="A16" s="353"/>
      <c r="B16" s="263"/>
      <c r="C16" s="385"/>
      <c r="D16" s="264"/>
      <c r="E16" s="351"/>
      <c r="F16" s="257"/>
      <c r="G16" s="305"/>
      <c r="H16" s="389"/>
      <c r="K16" s="309"/>
      <c r="L16" s="308"/>
    </row>
    <row r="17" spans="1:12" ht="17.25">
      <c r="A17" s="353"/>
      <c r="B17" s="263"/>
      <c r="C17" s="385"/>
      <c r="D17" s="264"/>
      <c r="E17" s="351"/>
      <c r="F17" s="304"/>
      <c r="G17" s="305"/>
      <c r="H17" s="389"/>
      <c r="K17" s="309"/>
      <c r="L17" s="308"/>
    </row>
    <row r="18" spans="1:12" ht="17.25">
      <c r="A18" s="353"/>
      <c r="B18" s="263"/>
      <c r="C18" s="385"/>
      <c r="D18" s="264"/>
      <c r="E18" s="351"/>
      <c r="F18" s="304"/>
      <c r="G18" s="305"/>
      <c r="H18" s="389"/>
      <c r="K18" s="309"/>
      <c r="L18" s="308"/>
    </row>
    <row r="19" spans="1:12" ht="17.25">
      <c r="A19" s="353"/>
      <c r="B19" s="263"/>
      <c r="C19" s="385"/>
      <c r="D19" s="264"/>
      <c r="E19" s="351"/>
      <c r="F19" s="304"/>
      <c r="G19" s="305"/>
      <c r="H19" s="389"/>
      <c r="K19" s="309"/>
      <c r="L19" s="308"/>
    </row>
    <row r="20" spans="1:12" ht="17.25">
      <c r="A20" s="353"/>
      <c r="B20" s="263"/>
      <c r="C20" s="381"/>
      <c r="D20" s="304"/>
      <c r="E20" s="257"/>
      <c r="F20" s="257"/>
      <c r="G20" s="305"/>
      <c r="H20" s="320"/>
      <c r="K20" s="309"/>
      <c r="L20" s="308"/>
    </row>
    <row r="21" spans="1:12" ht="18" thickBot="1">
      <c r="A21" s="275"/>
      <c r="B21" s="313"/>
      <c r="C21" s="301" t="s">
        <v>393</v>
      </c>
      <c r="D21" s="342">
        <f>SUM(D7:D20)</f>
        <v>1976500</v>
      </c>
      <c r="E21" s="342">
        <f>SUM(E7:E20)</f>
        <v>34440</v>
      </c>
      <c r="F21" s="342">
        <f>SUM(F7:F20)</f>
        <v>0</v>
      </c>
      <c r="G21" s="331">
        <f>D21-E21-F21</f>
        <v>1942060</v>
      </c>
      <c r="H21" s="260"/>
      <c r="K21" s="309"/>
      <c r="L21" s="308"/>
    </row>
    <row r="22" spans="4:12" ht="18" thickTop="1">
      <c r="D22" s="307"/>
      <c r="F22" s="350"/>
      <c r="G22" s="454"/>
      <c r="J22" s="325"/>
      <c r="K22" s="309"/>
      <c r="L22" s="308"/>
    </row>
    <row r="23" spans="4:10" ht="17.25">
      <c r="D23" s="307"/>
      <c r="E23" s="302"/>
      <c r="F23" s="334"/>
      <c r="G23" s="302"/>
      <c r="J23" s="325"/>
    </row>
    <row r="24" spans="4:13" ht="17.25">
      <c r="D24" s="307"/>
      <c r="E24" s="302"/>
      <c r="G24" s="302"/>
      <c r="J24" s="302"/>
      <c r="M24" s="302"/>
    </row>
    <row r="25" spans="3:13" ht="17.25">
      <c r="C25" s="334"/>
      <c r="E25" s="302"/>
      <c r="G25" s="334"/>
      <c r="M25" s="302"/>
    </row>
    <row r="26" spans="3:15" ht="17.25">
      <c r="C26" s="334"/>
      <c r="E26" s="334"/>
      <c r="G26" s="334"/>
      <c r="M26" s="334"/>
      <c r="O26" s="334"/>
    </row>
    <row r="27" spans="5:15" ht="17.25">
      <c r="E27" s="309"/>
      <c r="F27" s="302"/>
      <c r="G27" s="334"/>
      <c r="M27" s="302"/>
      <c r="N27" s="302"/>
      <c r="O27" s="334"/>
    </row>
    <row r="28" spans="2:15" ht="17.25">
      <c r="B28" s="308"/>
      <c r="C28" s="316"/>
      <c r="D28" s="343"/>
      <c r="E28" s="344"/>
      <c r="G28" s="345"/>
      <c r="O28" s="345"/>
    </row>
    <row r="29" spans="2:5" ht="17.25">
      <c r="B29" s="308"/>
      <c r="C29" s="308"/>
      <c r="D29" s="310"/>
      <c r="E29" s="309"/>
    </row>
    <row r="30" spans="2:15" ht="17.25">
      <c r="B30" s="308"/>
      <c r="C30" s="308"/>
      <c r="D30" s="310"/>
      <c r="E30" s="309"/>
      <c r="G30" s="302"/>
      <c r="O30" s="302"/>
    </row>
    <row r="31" spans="2:7" ht="17.25">
      <c r="B31" s="308"/>
      <c r="C31" s="308"/>
      <c r="D31" s="310"/>
      <c r="E31" s="309"/>
      <c r="G31" s="302"/>
    </row>
    <row r="32" spans="2:5" ht="17.25">
      <c r="B32" s="308"/>
      <c r="C32" s="308"/>
      <c r="D32" s="346"/>
      <c r="E32" s="316"/>
    </row>
    <row r="33" spans="2:5" ht="17.25">
      <c r="B33" s="308"/>
      <c r="C33" s="308"/>
      <c r="D33" s="308"/>
      <c r="E33" s="309"/>
    </row>
    <row r="34" spans="2:5" ht="17.25">
      <c r="B34" s="308"/>
      <c r="C34" s="308"/>
      <c r="D34" s="308"/>
      <c r="E34" s="316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5.00390625" style="244" customWidth="1"/>
    <col min="4" max="4" width="13.140625" style="244" customWidth="1"/>
    <col min="5" max="5" width="7.57421875" style="244" customWidth="1"/>
    <col min="6" max="6" width="9.28125" style="244" customWidth="1"/>
    <col min="7" max="7" width="12.140625" style="244" customWidth="1"/>
    <col min="8" max="8" width="9.57421875" style="244" customWidth="1"/>
    <col min="9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1767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728</v>
      </c>
      <c r="B3" s="242"/>
      <c r="C3" s="242"/>
      <c r="D3" s="242"/>
      <c r="E3" s="242"/>
      <c r="F3" s="242"/>
      <c r="G3" s="242" t="s">
        <v>5</v>
      </c>
      <c r="H3" s="357"/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 t="s">
        <v>1541</v>
      </c>
      <c r="B6" s="256" t="s">
        <v>1542</v>
      </c>
      <c r="C6" s="115" t="s">
        <v>1543</v>
      </c>
      <c r="D6" s="257">
        <v>207580</v>
      </c>
      <c r="E6" s="257"/>
      <c r="F6" s="257"/>
      <c r="G6" s="258">
        <v>207580</v>
      </c>
      <c r="H6" s="260" t="s">
        <v>638</v>
      </c>
    </row>
    <row r="7" spans="1:12" ht="17.25">
      <c r="A7" s="255"/>
      <c r="B7" s="256"/>
      <c r="C7" s="324" t="s">
        <v>1764</v>
      </c>
      <c r="D7" s="259"/>
      <c r="E7" s="259"/>
      <c r="F7" s="306">
        <v>207580</v>
      </c>
      <c r="G7" s="258">
        <v>0</v>
      </c>
      <c r="H7" s="260"/>
      <c r="J7" s="347"/>
      <c r="K7" s="348"/>
      <c r="L7" s="308"/>
    </row>
    <row r="8" spans="1:12" ht="17.25">
      <c r="A8" s="255"/>
      <c r="B8" s="256"/>
      <c r="C8" s="239"/>
      <c r="D8" s="257"/>
      <c r="E8" s="257"/>
      <c r="F8" s="257"/>
      <c r="G8" s="258"/>
      <c r="H8" s="260"/>
      <c r="J8" s="308"/>
      <c r="K8" s="308"/>
      <c r="L8" s="308"/>
    </row>
    <row r="9" spans="1:8" ht="17.25">
      <c r="A9" s="255"/>
      <c r="B9" s="256"/>
      <c r="C9" s="239"/>
      <c r="D9" s="259"/>
      <c r="E9" s="259"/>
      <c r="F9" s="259"/>
      <c r="G9" s="258"/>
      <c r="H9" s="260"/>
    </row>
    <row r="10" spans="1:8" ht="17.25">
      <c r="A10" s="255"/>
      <c r="B10" s="256"/>
      <c r="C10" s="239"/>
      <c r="D10" s="259"/>
      <c r="E10" s="259"/>
      <c r="F10" s="259"/>
      <c r="G10" s="258"/>
      <c r="H10" s="260"/>
    </row>
    <row r="11" spans="1:8" ht="17.25">
      <c r="A11" s="349"/>
      <c r="B11" s="329"/>
      <c r="C11" s="239"/>
      <c r="D11" s="257"/>
      <c r="E11" s="257"/>
      <c r="F11" s="257"/>
      <c r="G11" s="258"/>
      <c r="H11" s="260"/>
    </row>
    <row r="12" spans="1:8" ht="17.25">
      <c r="A12" s="255"/>
      <c r="B12" s="256"/>
      <c r="C12" s="115"/>
      <c r="D12" s="259"/>
      <c r="E12" s="259"/>
      <c r="F12" s="259"/>
      <c r="G12" s="258"/>
      <c r="H12" s="260"/>
    </row>
    <row r="13" spans="1:8" ht="17.25">
      <c r="A13" s="255"/>
      <c r="B13" s="256"/>
      <c r="C13" s="115"/>
      <c r="D13" s="259"/>
      <c r="E13" s="259"/>
      <c r="F13" s="259"/>
      <c r="G13" s="258"/>
      <c r="H13" s="260"/>
    </row>
    <row r="14" spans="1:8" ht="17.25">
      <c r="A14" s="255"/>
      <c r="B14" s="256"/>
      <c r="C14" s="115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329"/>
      <c r="C16" s="115"/>
      <c r="D16" s="259"/>
      <c r="E16" s="259"/>
      <c r="F16" s="259"/>
      <c r="G16" s="258"/>
      <c r="H16" s="260"/>
    </row>
    <row r="17" spans="1:8" ht="17.25">
      <c r="A17" s="255"/>
      <c r="B17" s="256"/>
      <c r="C17" s="115"/>
      <c r="D17" s="259"/>
      <c r="E17" s="259"/>
      <c r="F17" s="259"/>
      <c r="G17" s="258"/>
      <c r="H17" s="260"/>
    </row>
    <row r="18" spans="1:8" ht="17.25">
      <c r="A18" s="255"/>
      <c r="B18" s="256"/>
      <c r="C18" s="115"/>
      <c r="D18" s="259"/>
      <c r="E18" s="259"/>
      <c r="F18" s="259"/>
      <c r="G18" s="258"/>
      <c r="H18" s="260"/>
    </row>
    <row r="19" spans="1:8" ht="17.25">
      <c r="A19" s="255"/>
      <c r="B19" s="329"/>
      <c r="C19" s="115"/>
      <c r="D19" s="259"/>
      <c r="E19" s="259"/>
      <c r="F19" s="259"/>
      <c r="G19" s="258"/>
      <c r="H19" s="260"/>
    </row>
    <row r="20" spans="1:8" ht="17.25">
      <c r="A20" s="255"/>
      <c r="B20" s="256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329"/>
      <c r="C22" s="115"/>
      <c r="D22" s="259"/>
      <c r="E22" s="259"/>
      <c r="F22" s="259"/>
      <c r="G22" s="258"/>
      <c r="H22" s="260"/>
    </row>
    <row r="23" spans="1:8" ht="17.25">
      <c r="A23" s="255"/>
      <c r="B23" s="256"/>
      <c r="C23" s="115"/>
      <c r="D23" s="259"/>
      <c r="E23" s="259"/>
      <c r="F23" s="259"/>
      <c r="G23" s="258"/>
      <c r="H23" s="260"/>
    </row>
    <row r="24" spans="1:8" ht="17.25">
      <c r="A24" s="255"/>
      <c r="B24" s="263"/>
      <c r="C24" s="241"/>
      <c r="D24" s="311"/>
      <c r="E24" s="311"/>
      <c r="F24" s="311"/>
      <c r="G24" s="312"/>
      <c r="H24" s="260"/>
    </row>
    <row r="25" spans="1:8" ht="18" thickBot="1">
      <c r="A25" s="255"/>
      <c r="B25" s="313"/>
      <c r="C25" s="301" t="s">
        <v>133</v>
      </c>
      <c r="D25" s="314">
        <f>SUM(D6:D23)</f>
        <v>207580</v>
      </c>
      <c r="E25" s="342">
        <f>SUM(E6:E23)</f>
        <v>0</v>
      </c>
      <c r="F25" s="342">
        <f>SUM(F6:F23)</f>
        <v>207580</v>
      </c>
      <c r="G25" s="331">
        <f>D25-E25-F25</f>
        <v>0</v>
      </c>
      <c r="H25" s="260"/>
    </row>
    <row r="26" ht="18" thickTop="1"/>
    <row r="31" ht="17.25">
      <c r="D31" s="350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5.00390625" style="244" customWidth="1"/>
    <col min="4" max="4" width="13.140625" style="244" customWidth="1"/>
    <col min="5" max="5" width="9.57421875" style="244" customWidth="1"/>
    <col min="6" max="6" width="6.57421875" style="244" customWidth="1"/>
    <col min="7" max="7" width="12.140625" style="244" customWidth="1"/>
    <col min="8" max="8" width="10.8515625" style="244" customWidth="1"/>
    <col min="9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1288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728</v>
      </c>
      <c r="B3" s="242"/>
      <c r="C3" s="242"/>
      <c r="D3" s="242"/>
      <c r="E3" s="242"/>
      <c r="F3" s="242"/>
      <c r="G3" s="242" t="s">
        <v>5</v>
      </c>
      <c r="H3" s="357"/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/>
      <c r="B6" s="256"/>
      <c r="C6" s="115"/>
      <c r="D6" s="257"/>
      <c r="E6" s="257"/>
      <c r="F6" s="257"/>
      <c r="G6" s="258"/>
      <c r="H6" s="260"/>
    </row>
    <row r="7" spans="1:12" ht="17.25">
      <c r="A7" s="255"/>
      <c r="B7" s="256"/>
      <c r="C7" s="324"/>
      <c r="D7" s="259"/>
      <c r="E7" s="259"/>
      <c r="F7" s="259"/>
      <c r="G7" s="258"/>
      <c r="H7" s="260"/>
      <c r="J7" s="347"/>
      <c r="K7" s="348"/>
      <c r="L7" s="308"/>
    </row>
    <row r="8" spans="1:12" ht="17.25">
      <c r="A8" s="255"/>
      <c r="B8" s="256"/>
      <c r="C8" s="239"/>
      <c r="D8" s="257"/>
      <c r="E8" s="257"/>
      <c r="F8" s="257"/>
      <c r="G8" s="258"/>
      <c r="H8" s="260"/>
      <c r="J8" s="308"/>
      <c r="K8" s="308"/>
      <c r="L8" s="308"/>
    </row>
    <row r="9" spans="1:8" ht="17.25">
      <c r="A9" s="255"/>
      <c r="B9" s="256"/>
      <c r="C9" s="239"/>
      <c r="D9" s="259"/>
      <c r="E9" s="259"/>
      <c r="F9" s="259"/>
      <c r="G9" s="258"/>
      <c r="H9" s="260"/>
    </row>
    <row r="10" spans="1:8" ht="17.25">
      <c r="A10" s="255"/>
      <c r="B10" s="256"/>
      <c r="C10" s="239"/>
      <c r="D10" s="259"/>
      <c r="E10" s="259"/>
      <c r="F10" s="259"/>
      <c r="G10" s="258"/>
      <c r="H10" s="260"/>
    </row>
    <row r="11" spans="1:8" ht="17.25">
      <c r="A11" s="349"/>
      <c r="B11" s="329"/>
      <c r="C11" s="239"/>
      <c r="D11" s="257"/>
      <c r="E11" s="257"/>
      <c r="F11" s="257"/>
      <c r="G11" s="258"/>
      <c r="H11" s="260"/>
    </row>
    <row r="12" spans="1:8" ht="17.25">
      <c r="A12" s="255"/>
      <c r="B12" s="256"/>
      <c r="C12" s="115"/>
      <c r="D12" s="259"/>
      <c r="E12" s="259"/>
      <c r="F12" s="259"/>
      <c r="G12" s="258"/>
      <c r="H12" s="260"/>
    </row>
    <row r="13" spans="1:8" ht="17.25">
      <c r="A13" s="255"/>
      <c r="B13" s="256"/>
      <c r="C13" s="115"/>
      <c r="D13" s="259"/>
      <c r="E13" s="259"/>
      <c r="F13" s="259"/>
      <c r="G13" s="258"/>
      <c r="H13" s="260"/>
    </row>
    <row r="14" spans="1:8" ht="17.25">
      <c r="A14" s="255"/>
      <c r="B14" s="256"/>
      <c r="C14" s="115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329"/>
      <c r="C16" s="115"/>
      <c r="D16" s="259"/>
      <c r="E16" s="259"/>
      <c r="F16" s="259"/>
      <c r="G16" s="258"/>
      <c r="H16" s="260"/>
    </row>
    <row r="17" spans="1:8" ht="17.25">
      <c r="A17" s="255"/>
      <c r="B17" s="256"/>
      <c r="C17" s="115"/>
      <c r="D17" s="259"/>
      <c r="E17" s="259"/>
      <c r="F17" s="259"/>
      <c r="G17" s="258"/>
      <c r="H17" s="260"/>
    </row>
    <row r="18" spans="1:8" ht="17.25">
      <c r="A18" s="255"/>
      <c r="B18" s="256"/>
      <c r="C18" s="115"/>
      <c r="D18" s="259"/>
      <c r="E18" s="259"/>
      <c r="F18" s="259"/>
      <c r="G18" s="258"/>
      <c r="H18" s="260"/>
    </row>
    <row r="19" spans="1:8" ht="17.25">
      <c r="A19" s="255"/>
      <c r="B19" s="329"/>
      <c r="C19" s="115"/>
      <c r="D19" s="259"/>
      <c r="E19" s="259"/>
      <c r="F19" s="259"/>
      <c r="G19" s="258"/>
      <c r="H19" s="260"/>
    </row>
    <row r="20" spans="1:8" ht="17.25">
      <c r="A20" s="255"/>
      <c r="B20" s="256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329"/>
      <c r="C22" s="115"/>
      <c r="D22" s="259"/>
      <c r="E22" s="259"/>
      <c r="F22" s="259"/>
      <c r="G22" s="258"/>
      <c r="H22" s="260"/>
    </row>
    <row r="23" spans="1:8" ht="17.25">
      <c r="A23" s="255"/>
      <c r="B23" s="256"/>
      <c r="C23" s="115"/>
      <c r="D23" s="259"/>
      <c r="E23" s="259"/>
      <c r="F23" s="259"/>
      <c r="G23" s="258"/>
      <c r="H23" s="260"/>
    </row>
    <row r="24" spans="1:8" ht="17.25">
      <c r="A24" s="255"/>
      <c r="B24" s="263"/>
      <c r="C24" s="241"/>
      <c r="D24" s="311"/>
      <c r="E24" s="311"/>
      <c r="F24" s="311"/>
      <c r="G24" s="312"/>
      <c r="H24" s="260"/>
    </row>
    <row r="25" spans="1:8" ht="18" thickBot="1">
      <c r="A25" s="255"/>
      <c r="B25" s="313"/>
      <c r="C25" s="301" t="s">
        <v>133</v>
      </c>
      <c r="D25" s="314">
        <f>SUM(D6:D23)</f>
        <v>0</v>
      </c>
      <c r="E25" s="342">
        <f>SUM(E6:E23)</f>
        <v>0</v>
      </c>
      <c r="F25" s="314">
        <f>SUM(F6:F23)</f>
        <v>0</v>
      </c>
      <c r="G25" s="331">
        <f>D25-E25-F25</f>
        <v>0</v>
      </c>
      <c r="H25" s="260"/>
    </row>
    <row r="26" ht="18" thickTop="1"/>
    <row r="31" ht="17.25">
      <c r="D31" s="350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6" customWidth="1"/>
    <col min="10" max="10" width="12.421875" style="26" customWidth="1"/>
    <col min="11" max="11" width="14.421875" style="26" customWidth="1"/>
    <col min="12" max="12" width="17.140625" style="0" customWidth="1"/>
    <col min="13" max="13" width="15.28125" style="0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2:14" ht="12.75">
      <c r="L2" s="26"/>
      <c r="N2" s="26"/>
    </row>
    <row r="3" spans="1:16" ht="21">
      <c r="A3" s="513" t="s">
        <v>1380</v>
      </c>
      <c r="B3" s="513"/>
      <c r="C3" s="513"/>
      <c r="D3" s="513"/>
      <c r="E3" s="513"/>
      <c r="F3" s="513"/>
      <c r="G3" s="513"/>
      <c r="J3" s="428">
        <v>371773</v>
      </c>
      <c r="L3" s="26">
        <v>72896005.22</v>
      </c>
      <c r="N3" s="26"/>
      <c r="O3" s="26">
        <v>493136</v>
      </c>
      <c r="P3" s="26"/>
    </row>
    <row r="4" spans="1:16" ht="21.75">
      <c r="A4" s="513" t="s">
        <v>25</v>
      </c>
      <c r="B4" s="513"/>
      <c r="C4" s="513"/>
      <c r="D4" s="513"/>
      <c r="E4" s="513"/>
      <c r="F4" s="513"/>
      <c r="G4" s="513"/>
      <c r="J4" s="465">
        <v>125000</v>
      </c>
      <c r="L4" s="26">
        <v>54803704.34</v>
      </c>
      <c r="N4" s="26">
        <v>8255522.78</v>
      </c>
      <c r="O4" s="26">
        <v>41230</v>
      </c>
      <c r="P4" s="224"/>
    </row>
    <row r="5" spans="1:15" ht="21">
      <c r="A5" s="513" t="s">
        <v>1545</v>
      </c>
      <c r="B5" s="513"/>
      <c r="C5" s="513"/>
      <c r="D5" s="513"/>
      <c r="E5" s="513"/>
      <c r="F5" s="513"/>
      <c r="G5" s="513"/>
      <c r="I5" s="26">
        <v>2765700</v>
      </c>
      <c r="J5" s="465">
        <v>76190</v>
      </c>
      <c r="L5" s="26">
        <f>L3-L4</f>
        <v>18092300.879999995</v>
      </c>
      <c r="N5" s="26">
        <v>1343918</v>
      </c>
      <c r="O5" s="26">
        <v>44980077.23</v>
      </c>
    </row>
    <row r="6" spans="1:15" ht="21">
      <c r="A6" s="29" t="s">
        <v>7</v>
      </c>
      <c r="B6" s="29"/>
      <c r="C6" s="29"/>
      <c r="D6" s="29"/>
      <c r="E6" s="29"/>
      <c r="F6" s="29"/>
      <c r="G6" s="29"/>
      <c r="I6" s="26">
        <v>359100</v>
      </c>
      <c r="J6" s="428">
        <v>6406</v>
      </c>
      <c r="L6" s="26"/>
      <c r="N6" s="26">
        <f>N4-N5</f>
        <v>6911604.78</v>
      </c>
      <c r="O6" s="26">
        <v>152501</v>
      </c>
    </row>
    <row r="7" spans="1:15" ht="21">
      <c r="A7" s="30" t="s">
        <v>8</v>
      </c>
      <c r="B7" s="31" t="s">
        <v>4</v>
      </c>
      <c r="C7" s="30" t="s">
        <v>9</v>
      </c>
      <c r="D7" s="31" t="s">
        <v>194</v>
      </c>
      <c r="E7" s="30" t="s">
        <v>69</v>
      </c>
      <c r="F7" s="30" t="s">
        <v>2</v>
      </c>
      <c r="G7" s="462" t="s">
        <v>10</v>
      </c>
      <c r="H7" s="461" t="s">
        <v>3</v>
      </c>
      <c r="I7" s="26">
        <v>354500</v>
      </c>
      <c r="J7" s="428">
        <v>156900</v>
      </c>
      <c r="L7" s="26">
        <v>63059227.12</v>
      </c>
      <c r="N7" s="26"/>
      <c r="O7" s="26">
        <v>4211337.11</v>
      </c>
    </row>
    <row r="8" spans="1:16" ht="21">
      <c r="A8" s="32"/>
      <c r="B8" s="33"/>
      <c r="C8" s="32"/>
      <c r="D8" s="33"/>
      <c r="E8" s="458" t="s">
        <v>1249</v>
      </c>
      <c r="F8" s="32"/>
      <c r="G8" s="458" t="s">
        <v>11</v>
      </c>
      <c r="H8" s="32"/>
      <c r="I8" s="26">
        <v>408000</v>
      </c>
      <c r="J8" s="428">
        <v>256863.2</v>
      </c>
      <c r="L8" s="26">
        <v>1343918</v>
      </c>
      <c r="N8" s="26"/>
      <c r="O8" s="26">
        <v>3898345</v>
      </c>
      <c r="P8" s="26"/>
    </row>
    <row r="9" spans="1:16" ht="18.75">
      <c r="A9" s="12"/>
      <c r="B9" s="13"/>
      <c r="C9" s="225"/>
      <c r="D9" s="59"/>
      <c r="E9" s="58"/>
      <c r="F9" s="55"/>
      <c r="G9" s="49"/>
      <c r="H9" s="459"/>
      <c r="J9" s="428">
        <v>148247</v>
      </c>
      <c r="L9" s="26">
        <f>L7-L8</f>
        <v>61715309.12</v>
      </c>
      <c r="N9" s="26"/>
      <c r="O9" s="26">
        <v>2880</v>
      </c>
      <c r="P9" s="26"/>
    </row>
    <row r="10" spans="1:16" ht="18.75">
      <c r="A10" s="50">
        <v>1</v>
      </c>
      <c r="B10" s="13" t="s">
        <v>5</v>
      </c>
      <c r="C10" s="87">
        <v>32363800</v>
      </c>
      <c r="D10" s="15">
        <v>15910390.87</v>
      </c>
      <c r="E10" s="68">
        <v>207580</v>
      </c>
      <c r="F10" s="48">
        <f>C10-D10-E10</f>
        <v>16245829.13</v>
      </c>
      <c r="G10" s="49">
        <f>D10*100/C10</f>
        <v>49.161071536716946</v>
      </c>
      <c r="H10" s="460"/>
      <c r="I10" s="26">
        <f>SUM(I5:I9)</f>
        <v>3887300</v>
      </c>
      <c r="J10" s="428">
        <v>102865</v>
      </c>
      <c r="L10" s="26"/>
      <c r="N10" s="26"/>
      <c r="O10" s="26">
        <v>147326</v>
      </c>
      <c r="P10" s="26"/>
    </row>
    <row r="11" spans="1:15" ht="18.75">
      <c r="A11" s="12">
        <v>2</v>
      </c>
      <c r="B11" s="13" t="s">
        <v>739</v>
      </c>
      <c r="C11" s="87">
        <v>62663990</v>
      </c>
      <c r="D11" s="220">
        <v>8263890</v>
      </c>
      <c r="E11" s="319">
        <v>38237779.83</v>
      </c>
      <c r="F11" s="48">
        <f>C11-D11-E11</f>
        <v>16162320.170000002</v>
      </c>
      <c r="G11" s="49">
        <f>D11*100/C11</f>
        <v>13.187621790441368</v>
      </c>
      <c r="H11" s="14"/>
      <c r="J11" s="466">
        <v>132628</v>
      </c>
      <c r="L11" s="26"/>
      <c r="N11" s="26"/>
      <c r="O11" s="26">
        <v>84800</v>
      </c>
    </row>
    <row r="12" spans="1:15" ht="18.75">
      <c r="A12" s="50"/>
      <c r="B12" s="123"/>
      <c r="C12" s="14"/>
      <c r="D12" s="14"/>
      <c r="E12" s="140"/>
      <c r="F12" s="48"/>
      <c r="G12" s="49"/>
      <c r="H12" s="14"/>
      <c r="J12" s="466">
        <v>4460</v>
      </c>
      <c r="L12" s="26"/>
      <c r="N12" s="26"/>
      <c r="O12" s="26">
        <v>6712744.78</v>
      </c>
    </row>
    <row r="13" spans="1:15" ht="18.75">
      <c r="A13" s="50"/>
      <c r="B13" s="123"/>
      <c r="C13" s="14"/>
      <c r="D13" s="139"/>
      <c r="E13" s="140"/>
      <c r="F13" s="48"/>
      <c r="G13" s="49"/>
      <c r="H13" s="14"/>
      <c r="J13" s="467"/>
      <c r="L13" s="26"/>
      <c r="M13" s="26"/>
      <c r="N13" s="26"/>
      <c r="O13" s="26">
        <v>84500</v>
      </c>
    </row>
    <row r="14" spans="1:15" ht="21">
      <c r="A14" s="12"/>
      <c r="B14" s="13"/>
      <c r="C14" s="14"/>
      <c r="D14" s="139"/>
      <c r="E14" s="87"/>
      <c r="F14" s="48"/>
      <c r="G14" s="49"/>
      <c r="H14" s="14"/>
      <c r="J14" s="471">
        <f>SUM(J3:J13)</f>
        <v>1381332.2</v>
      </c>
      <c r="L14" s="26"/>
      <c r="N14" s="26"/>
      <c r="O14" s="26">
        <v>44621</v>
      </c>
    </row>
    <row r="15" spans="1:16" ht="18.75">
      <c r="A15" s="12"/>
      <c r="B15" s="13"/>
      <c r="C15" s="14"/>
      <c r="D15" s="139"/>
      <c r="E15" s="14"/>
      <c r="F15" s="141"/>
      <c r="G15" s="49"/>
      <c r="H15" s="49"/>
      <c r="J15" s="428"/>
      <c r="K15" s="95"/>
      <c r="L15" s="60"/>
      <c r="M15" s="60"/>
      <c r="N15" s="26"/>
      <c r="O15" s="26">
        <v>2205729</v>
      </c>
      <c r="P15" s="133"/>
    </row>
    <row r="16" spans="1:16" ht="21">
      <c r="A16" s="50"/>
      <c r="B16" s="13"/>
      <c r="C16" s="14"/>
      <c r="D16" s="16"/>
      <c r="E16" s="14"/>
      <c r="F16" s="48"/>
      <c r="G16" s="49"/>
      <c r="H16" s="49"/>
      <c r="I16" s="26">
        <f>6732532.2-1463900</f>
        <v>5268632.2</v>
      </c>
      <c r="K16" s="95"/>
      <c r="L16" s="61"/>
      <c r="M16" s="95"/>
      <c r="N16" s="61"/>
      <c r="O16" s="450">
        <f>SUM(O3:O15)</f>
        <v>63059227.12</v>
      </c>
      <c r="P16" s="60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464"/>
      <c r="J17" s="464"/>
      <c r="K17" s="95"/>
      <c r="L17" s="125"/>
      <c r="M17" s="95"/>
      <c r="N17" s="61"/>
      <c r="O17" s="138"/>
      <c r="P17" s="60"/>
      <c r="Q17" s="60"/>
      <c r="R17" s="60"/>
    </row>
    <row r="18" spans="1:16" ht="21">
      <c r="A18" s="53"/>
      <c r="B18" s="54"/>
      <c r="C18" s="51"/>
      <c r="D18" s="52"/>
      <c r="E18" s="51"/>
      <c r="F18" s="48"/>
      <c r="G18" s="49"/>
      <c r="H18" s="49"/>
      <c r="I18" s="26">
        <f>C10-1114128</f>
        <v>31249672</v>
      </c>
      <c r="J18" s="464"/>
      <c r="K18" s="95"/>
      <c r="L18" s="125"/>
      <c r="M18" s="95"/>
      <c r="N18" s="61"/>
      <c r="O18" s="69"/>
      <c r="P18" s="26"/>
    </row>
    <row r="19" spans="1:18" ht="21">
      <c r="A19" s="53"/>
      <c r="B19" s="54"/>
      <c r="C19" s="51"/>
      <c r="D19" s="52"/>
      <c r="E19" s="51"/>
      <c r="F19" s="55"/>
      <c r="G19" s="49"/>
      <c r="H19" s="49"/>
      <c r="I19" s="26">
        <v>80308244</v>
      </c>
      <c r="J19" s="468" t="s">
        <v>739</v>
      </c>
      <c r="K19" s="378" t="s">
        <v>740</v>
      </c>
      <c r="L19" s="378" t="s">
        <v>1</v>
      </c>
      <c r="M19" s="379"/>
      <c r="N19" s="380" t="s">
        <v>741</v>
      </c>
      <c r="O19" s="377" t="s">
        <v>2</v>
      </c>
      <c r="P19" s="366"/>
      <c r="Q19" s="69"/>
      <c r="R19" s="69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469" t="s">
        <v>948</v>
      </c>
      <c r="K20" s="95">
        <v>17357400</v>
      </c>
      <c r="L20" s="61">
        <v>16302671.59</v>
      </c>
      <c r="M20" s="125"/>
      <c r="N20" s="125"/>
      <c r="O20" s="226">
        <v>1054728.41</v>
      </c>
      <c r="P20" s="26"/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467"/>
      <c r="K21" s="95">
        <v>8162000</v>
      </c>
      <c r="L21" s="95"/>
      <c r="M21" s="125"/>
      <c r="N21" s="226">
        <v>8145247.44</v>
      </c>
      <c r="O21" s="26">
        <f>K21-N21</f>
        <v>16752.55999999959</v>
      </c>
      <c r="P21" s="26"/>
    </row>
    <row r="22" spans="1:16" ht="18.75">
      <c r="A22" s="53"/>
      <c r="B22" s="54"/>
      <c r="C22" s="51"/>
      <c r="D22" s="52"/>
      <c r="E22" s="51"/>
      <c r="F22" s="51"/>
      <c r="G22" s="51"/>
      <c r="H22" s="51"/>
      <c r="K22" s="95">
        <v>24782500</v>
      </c>
      <c r="L22" s="61">
        <v>15980207.21</v>
      </c>
      <c r="M22" s="125"/>
      <c r="N22" s="226">
        <v>8217401</v>
      </c>
      <c r="O22" s="26">
        <f aca="true" t="shared" si="0" ref="O22:O27">K22-L22-N22</f>
        <v>584891.7899999991</v>
      </c>
      <c r="P22" s="26"/>
    </row>
    <row r="23" spans="1:16" ht="23.25">
      <c r="A23" s="5"/>
      <c r="B23" s="46" t="s">
        <v>6</v>
      </c>
      <c r="C23" s="463">
        <f>SUM(C9:C22)</f>
        <v>95027790</v>
      </c>
      <c r="D23" s="433">
        <f>SUM(D9:D22)</f>
        <v>24174280.869999997</v>
      </c>
      <c r="E23" s="137">
        <f>SUM(E9:E22)</f>
        <v>38445359.83</v>
      </c>
      <c r="F23" s="56">
        <f>SUM(F9:F22)</f>
        <v>32408149.300000004</v>
      </c>
      <c r="G23" s="57">
        <f>D23*100/C23</f>
        <v>25.43916981548239</v>
      </c>
      <c r="H23" s="57"/>
      <c r="I23" s="359">
        <v>416900</v>
      </c>
      <c r="K23" s="95">
        <v>817000</v>
      </c>
      <c r="L23" s="95">
        <v>817000</v>
      </c>
      <c r="M23" s="125"/>
      <c r="N23" s="153"/>
      <c r="O23" s="133">
        <f t="shared" si="0"/>
        <v>0</v>
      </c>
      <c r="P23" s="26"/>
    </row>
    <row r="24" spans="1:16" ht="23.25">
      <c r="A24" s="8"/>
      <c r="B24" s="124"/>
      <c r="C24" s="221"/>
      <c r="D24" s="221"/>
      <c r="E24" s="222"/>
      <c r="F24" s="221"/>
      <c r="G24" s="223"/>
      <c r="H24" s="223"/>
      <c r="I24" s="367">
        <v>560000</v>
      </c>
      <c r="K24" s="358">
        <v>7752500</v>
      </c>
      <c r="L24" s="72">
        <v>7752500</v>
      </c>
      <c r="M24" s="125"/>
      <c r="N24" s="125"/>
      <c r="O24" s="133">
        <f t="shared" si="0"/>
        <v>0</v>
      </c>
      <c r="P24" s="26"/>
    </row>
    <row r="25" spans="1:16" ht="23.25">
      <c r="A25" s="8"/>
      <c r="B25" s="35" t="s">
        <v>53</v>
      </c>
      <c r="C25" s="221"/>
      <c r="D25" s="221"/>
      <c r="E25" s="222"/>
      <c r="F25" s="221"/>
      <c r="G25" s="223"/>
      <c r="H25" s="223"/>
      <c r="I25" s="359">
        <f>SUM(I23:I24)</f>
        <v>976900</v>
      </c>
      <c r="K25" s="95">
        <v>4449300</v>
      </c>
      <c r="L25" s="61">
        <v>4449300</v>
      </c>
      <c r="M25" s="60"/>
      <c r="N25" s="60"/>
      <c r="O25" s="133">
        <f t="shared" si="0"/>
        <v>0</v>
      </c>
      <c r="P25" s="26"/>
    </row>
    <row r="26" spans="1:15" ht="23.25">
      <c r="A26" s="34"/>
      <c r="B26" s="35"/>
      <c r="C26" s="36" t="s">
        <v>54</v>
      </c>
      <c r="D26" s="35"/>
      <c r="E26" s="35"/>
      <c r="F26" s="36" t="s">
        <v>55</v>
      </c>
      <c r="G26" s="35"/>
      <c r="H26" s="28"/>
      <c r="I26" s="359">
        <v>4802707</v>
      </c>
      <c r="K26" s="60">
        <v>824400</v>
      </c>
      <c r="L26" s="60">
        <v>824400</v>
      </c>
      <c r="M26" s="125"/>
      <c r="N26" s="125"/>
      <c r="O26" s="133">
        <f t="shared" si="0"/>
        <v>0</v>
      </c>
    </row>
    <row r="27" spans="1:16" ht="23.25">
      <c r="A27" s="34"/>
      <c r="B27" s="35" t="s">
        <v>1309</v>
      </c>
      <c r="C27" s="35"/>
      <c r="D27" s="35"/>
      <c r="E27" s="35"/>
      <c r="F27" s="35" t="s">
        <v>1313</v>
      </c>
      <c r="G27" s="35"/>
      <c r="H27" s="27"/>
      <c r="I27" s="359"/>
      <c r="K27" s="95">
        <v>766000</v>
      </c>
      <c r="L27" s="61">
        <v>648000</v>
      </c>
      <c r="M27" s="60"/>
      <c r="N27" s="60"/>
      <c r="O27" s="133">
        <f t="shared" si="0"/>
        <v>118000</v>
      </c>
      <c r="P27" s="38"/>
    </row>
    <row r="28" spans="1:15" ht="23.25">
      <c r="A28" s="34"/>
      <c r="B28" s="35" t="s">
        <v>1310</v>
      </c>
      <c r="C28" s="35"/>
      <c r="D28" s="35"/>
      <c r="E28" s="35"/>
      <c r="F28" s="35" t="s">
        <v>1314</v>
      </c>
      <c r="G28" s="35"/>
      <c r="H28" s="27"/>
      <c r="I28" s="359"/>
      <c r="K28" s="60"/>
      <c r="L28" s="60"/>
      <c r="M28" s="125"/>
      <c r="N28" s="125"/>
      <c r="O28" s="133"/>
    </row>
    <row r="29" spans="1:15" ht="23.25">
      <c r="A29" s="34"/>
      <c r="B29" s="35" t="s">
        <v>1311</v>
      </c>
      <c r="C29" s="35"/>
      <c r="D29" s="35"/>
      <c r="E29" s="35"/>
      <c r="F29" s="35" t="s">
        <v>1315</v>
      </c>
      <c r="G29" s="35"/>
      <c r="H29" s="27"/>
      <c r="I29" s="359"/>
      <c r="J29" s="467" t="s">
        <v>949</v>
      </c>
      <c r="K29" s="368">
        <f>SUM(K20:K28)</f>
        <v>64911100</v>
      </c>
      <c r="L29" s="369">
        <f>SUM(L20:L28)</f>
        <v>46774078.8</v>
      </c>
      <c r="M29" s="368">
        <f>SUM(M20:M28)</f>
        <v>0</v>
      </c>
      <c r="N29" s="369">
        <f>SUM(N20:N28)</f>
        <v>16362648.440000001</v>
      </c>
      <c r="O29" s="369">
        <f>SUM(O20:O28)</f>
        <v>1774372.7599999986</v>
      </c>
    </row>
    <row r="30" spans="1:15" ht="23.25">
      <c r="A30" s="34"/>
      <c r="B30" s="35" t="s">
        <v>399</v>
      </c>
      <c r="C30" s="35"/>
      <c r="D30" s="35"/>
      <c r="E30" s="35"/>
      <c r="F30" s="35" t="s">
        <v>1312</v>
      </c>
      <c r="G30" s="35"/>
      <c r="H30" s="27"/>
      <c r="I30" s="359"/>
      <c r="K30" s="95"/>
      <c r="L30" s="95"/>
      <c r="M30" s="71"/>
      <c r="N30" s="71"/>
      <c r="O30" s="133">
        <f aca="true" t="shared" si="1" ref="O30:O38">K30-L30-N30</f>
        <v>0</v>
      </c>
    </row>
    <row r="31" spans="2:15" ht="23.25">
      <c r="B31" s="27"/>
      <c r="C31" s="27"/>
      <c r="D31" s="27"/>
      <c r="E31" s="27"/>
      <c r="F31" s="27"/>
      <c r="G31" s="27"/>
      <c r="H31" s="359"/>
      <c r="I31" s="367"/>
      <c r="J31" s="469" t="s">
        <v>950</v>
      </c>
      <c r="K31" s="60">
        <v>47000</v>
      </c>
      <c r="L31" s="26">
        <v>47000</v>
      </c>
      <c r="M31" s="175"/>
      <c r="N31" s="17"/>
      <c r="O31" s="133">
        <f t="shared" si="1"/>
        <v>0</v>
      </c>
    </row>
    <row r="32" spans="2:15" ht="18.75">
      <c r="B32" s="40"/>
      <c r="E32" s="95"/>
      <c r="F32" s="95"/>
      <c r="I32" s="61"/>
      <c r="K32" s="60">
        <v>697600</v>
      </c>
      <c r="L32" s="26">
        <v>697600</v>
      </c>
      <c r="M32" s="136"/>
      <c r="N32" s="17"/>
      <c r="O32" s="133">
        <f t="shared" si="1"/>
        <v>0</v>
      </c>
    </row>
    <row r="33" spans="2:15" ht="18.75">
      <c r="B33" s="40"/>
      <c r="E33" s="60"/>
      <c r="F33" s="60"/>
      <c r="I33" s="61"/>
      <c r="K33" s="60">
        <v>1609200</v>
      </c>
      <c r="L33" s="26">
        <v>1609200</v>
      </c>
      <c r="M33" s="136"/>
      <c r="N33" s="17"/>
      <c r="O33" s="133">
        <f t="shared" si="1"/>
        <v>0</v>
      </c>
    </row>
    <row r="34" spans="2:15" ht="18.75">
      <c r="B34" s="475"/>
      <c r="E34" s="60"/>
      <c r="F34" s="60"/>
      <c r="I34" s="61"/>
      <c r="K34" s="60">
        <v>2113200</v>
      </c>
      <c r="L34" s="60">
        <v>2113200</v>
      </c>
      <c r="M34" s="136"/>
      <c r="N34" s="17"/>
      <c r="O34" s="133"/>
    </row>
    <row r="35" spans="2:15" ht="18.75">
      <c r="B35" s="475"/>
      <c r="E35" s="60"/>
      <c r="F35" s="60"/>
      <c r="I35" s="61"/>
      <c r="K35" s="60">
        <v>777400</v>
      </c>
      <c r="L35" s="60">
        <v>777400</v>
      </c>
      <c r="M35" s="136"/>
      <c r="N35" s="17"/>
      <c r="O35" s="133">
        <f t="shared" si="1"/>
        <v>0</v>
      </c>
    </row>
    <row r="36" spans="5:15" ht="18.75">
      <c r="E36" s="60"/>
      <c r="F36" s="60"/>
      <c r="I36" s="61"/>
      <c r="K36" s="60">
        <v>1395000</v>
      </c>
      <c r="L36" s="26">
        <v>1395000</v>
      </c>
      <c r="M36" s="136"/>
      <c r="N36" s="17"/>
      <c r="O36" s="133">
        <f t="shared" si="1"/>
        <v>0</v>
      </c>
    </row>
    <row r="37" spans="5:15" ht="18.75">
      <c r="E37" s="60"/>
      <c r="F37" s="60"/>
      <c r="I37" s="61"/>
      <c r="K37" s="60">
        <v>400000</v>
      </c>
      <c r="L37" s="26">
        <v>400000</v>
      </c>
      <c r="M37" s="136"/>
      <c r="N37" s="17"/>
      <c r="O37" s="133">
        <f t="shared" si="1"/>
        <v>0</v>
      </c>
    </row>
    <row r="38" spans="5:15" ht="23.25">
      <c r="E38" s="60"/>
      <c r="F38" s="39"/>
      <c r="I38" s="61"/>
      <c r="K38" s="358"/>
      <c r="L38" s="136"/>
      <c r="M38" s="136"/>
      <c r="N38" s="17"/>
      <c r="O38" s="133">
        <f t="shared" si="1"/>
        <v>0</v>
      </c>
    </row>
    <row r="39" spans="5:15" ht="21">
      <c r="E39" s="60"/>
      <c r="F39" s="60"/>
      <c r="J39" s="470" t="s">
        <v>951</v>
      </c>
      <c r="K39" s="227">
        <f>SUM(K31:K38)</f>
        <v>7039400</v>
      </c>
      <c r="L39" s="227">
        <f>SUM(L31:L38)</f>
        <v>7039400</v>
      </c>
      <c r="M39" s="227">
        <f>SUM(M31:M38)</f>
        <v>0</v>
      </c>
      <c r="N39" s="227">
        <f>SUM(N31:N38)</f>
        <v>0</v>
      </c>
      <c r="O39" s="227">
        <f>SUM(O31:O38)</f>
        <v>0</v>
      </c>
    </row>
    <row r="40" spans="1:14" ht="19.5" customHeight="1" thickBot="1">
      <c r="A40" s="17"/>
      <c r="B40" s="17"/>
      <c r="C40" s="17"/>
      <c r="E40" s="60"/>
      <c r="K40" s="61"/>
      <c r="L40" s="17"/>
      <c r="M40" s="17"/>
      <c r="N40" s="17"/>
    </row>
    <row r="41" spans="1:15" ht="27" thickBot="1">
      <c r="A41" s="149"/>
      <c r="B41" s="150"/>
      <c r="C41" s="151"/>
      <c r="D41" s="18"/>
      <c r="E41" s="18"/>
      <c r="F41" s="18"/>
      <c r="J41" s="467" t="s">
        <v>952</v>
      </c>
      <c r="K41" s="370">
        <f>K39+K29</f>
        <v>71950500</v>
      </c>
      <c r="L41" s="370">
        <f>L39+L29</f>
        <v>53813478.8</v>
      </c>
      <c r="M41" s="370">
        <f>M39+M29</f>
        <v>0</v>
      </c>
      <c r="N41" s="370">
        <f>N39+N29</f>
        <v>16362648.440000001</v>
      </c>
      <c r="O41" s="370">
        <f>O39+O29</f>
        <v>1774372.7599999986</v>
      </c>
    </row>
    <row r="42" spans="1:15" ht="26.25">
      <c r="A42" s="149"/>
      <c r="B42" s="150"/>
      <c r="C42" s="151"/>
      <c r="D42" s="18"/>
      <c r="E42" s="18"/>
      <c r="L42" s="26"/>
      <c r="M42" s="26"/>
      <c r="N42" s="358"/>
      <c r="O42" s="136"/>
    </row>
    <row r="43" spans="1:15" ht="26.25">
      <c r="A43" s="149"/>
      <c r="B43" s="150"/>
      <c r="C43" s="151"/>
      <c r="D43" s="18"/>
      <c r="E43" s="18"/>
      <c r="J43" s="467" t="s">
        <v>1272</v>
      </c>
      <c r="K43" s="467" t="s">
        <v>1</v>
      </c>
      <c r="L43" s="467" t="s">
        <v>1267</v>
      </c>
      <c r="M43" s="468" t="s">
        <v>1286</v>
      </c>
      <c r="N43" s="468" t="s">
        <v>1</v>
      </c>
      <c r="O43" s="468" t="s">
        <v>2</v>
      </c>
    </row>
    <row r="44" spans="1:15" ht="26.25">
      <c r="A44" s="149"/>
      <c r="B44" s="150"/>
      <c r="C44" s="151"/>
      <c r="D44" s="18"/>
      <c r="E44" s="18"/>
      <c r="K44" s="26">
        <v>609471</v>
      </c>
      <c r="L44" s="26">
        <v>60529</v>
      </c>
      <c r="M44" s="26" t="s">
        <v>1273</v>
      </c>
      <c r="N44" s="26">
        <v>609471</v>
      </c>
      <c r="O44" s="26">
        <v>60529</v>
      </c>
    </row>
    <row r="45" spans="1:15" ht="26.25">
      <c r="A45" s="149"/>
      <c r="B45" s="150"/>
      <c r="C45" s="151"/>
      <c r="D45" s="18"/>
      <c r="E45" s="18"/>
      <c r="K45" s="26">
        <v>41230</v>
      </c>
      <c r="L45" s="26">
        <v>14270</v>
      </c>
      <c r="M45" s="26" t="s">
        <v>1274</v>
      </c>
      <c r="N45" s="26">
        <v>41230</v>
      </c>
      <c r="O45" s="26">
        <v>14270</v>
      </c>
    </row>
    <row r="46" spans="1:15" ht="26.25">
      <c r="A46" s="149"/>
      <c r="B46" s="150"/>
      <c r="C46" s="151"/>
      <c r="D46" s="18"/>
      <c r="E46" s="18"/>
      <c r="K46" s="26">
        <v>51166548.77</v>
      </c>
      <c r="L46" s="26">
        <v>3889513.23</v>
      </c>
      <c r="M46" s="26" t="s">
        <v>1275</v>
      </c>
      <c r="N46" s="26">
        <v>53026445.97</v>
      </c>
      <c r="O46" s="26">
        <v>2029616</v>
      </c>
    </row>
    <row r="47" spans="1:15" ht="26.25">
      <c r="A47" s="149"/>
      <c r="B47" s="150"/>
      <c r="C47" s="151"/>
      <c r="K47" s="26">
        <v>242750</v>
      </c>
      <c r="L47" s="26">
        <v>6450</v>
      </c>
      <c r="M47" s="26" t="s">
        <v>1276</v>
      </c>
      <c r="N47" s="26">
        <v>242750</v>
      </c>
      <c r="O47" s="26">
        <v>6450</v>
      </c>
    </row>
    <row r="48" spans="1:15" ht="26.25">
      <c r="A48" s="149"/>
      <c r="B48" s="150"/>
      <c r="C48" s="151"/>
      <c r="K48" s="26">
        <v>4560987.11</v>
      </c>
      <c r="L48" s="26">
        <v>123212.89</v>
      </c>
      <c r="M48" s="26" t="s">
        <v>1277</v>
      </c>
      <c r="N48" s="26">
        <v>4560987.11</v>
      </c>
      <c r="O48" s="26">
        <v>123212.89</v>
      </c>
    </row>
    <row r="49" spans="1:15" ht="26.25">
      <c r="A49" s="149"/>
      <c r="B49" s="150"/>
      <c r="C49" s="152"/>
      <c r="K49" s="26">
        <v>6582492.22</v>
      </c>
      <c r="L49" s="26">
        <v>335407.78</v>
      </c>
      <c r="M49" s="26" t="s">
        <v>1278</v>
      </c>
      <c r="N49" s="26">
        <v>6655017.22</v>
      </c>
      <c r="O49" s="26">
        <v>262882.78</v>
      </c>
    </row>
    <row r="50" spans="1:15" ht="23.25">
      <c r="A50" s="149"/>
      <c r="B50" s="70"/>
      <c r="C50" s="148"/>
      <c r="D50" s="18"/>
      <c r="E50" s="18"/>
      <c r="F50" s="18"/>
      <c r="K50" s="26">
        <v>2880</v>
      </c>
      <c r="L50" s="26">
        <v>4020</v>
      </c>
      <c r="M50" s="26" t="s">
        <v>1279</v>
      </c>
      <c r="N50" s="26">
        <v>2880</v>
      </c>
      <c r="O50" s="26">
        <v>4020</v>
      </c>
    </row>
    <row r="51" spans="1:15" ht="23.25">
      <c r="A51" s="17"/>
      <c r="B51" s="70"/>
      <c r="C51" s="148"/>
      <c r="D51" s="18"/>
      <c r="E51" s="18"/>
      <c r="K51" s="26">
        <v>407070</v>
      </c>
      <c r="L51" s="26">
        <v>47992</v>
      </c>
      <c r="M51" s="26" t="s">
        <v>1280</v>
      </c>
      <c r="N51" s="26">
        <v>407070</v>
      </c>
      <c r="O51" s="26">
        <v>47992</v>
      </c>
    </row>
    <row r="52" spans="2:15" ht="23.25">
      <c r="B52" s="70"/>
      <c r="C52" s="73"/>
      <c r="D52" s="18"/>
      <c r="E52" s="18"/>
      <c r="K52" s="26">
        <v>84800</v>
      </c>
      <c r="L52" s="26">
        <v>7200</v>
      </c>
      <c r="M52" s="26" t="s">
        <v>1281</v>
      </c>
      <c r="N52" s="26">
        <v>84800</v>
      </c>
      <c r="O52" s="26">
        <v>7200</v>
      </c>
    </row>
    <row r="53" spans="2:15" ht="23.25">
      <c r="B53" s="18"/>
      <c r="C53" s="18"/>
      <c r="D53" s="18"/>
      <c r="E53" s="18"/>
      <c r="K53" s="26">
        <v>8202259.44</v>
      </c>
      <c r="L53" s="26">
        <v>675960.56</v>
      </c>
      <c r="M53" s="26" t="s">
        <v>1282</v>
      </c>
      <c r="N53" s="26">
        <v>8302499.44</v>
      </c>
      <c r="O53" s="26">
        <v>575720.56</v>
      </c>
    </row>
    <row r="54" spans="2:15" ht="23.25">
      <c r="B54" s="18"/>
      <c r="C54" s="37"/>
      <c r="D54" s="18"/>
      <c r="E54" s="18"/>
      <c r="K54" s="26">
        <v>183220</v>
      </c>
      <c r="L54" s="26">
        <v>116780</v>
      </c>
      <c r="M54" s="26" t="s">
        <v>1283</v>
      </c>
      <c r="N54" s="26">
        <v>257680</v>
      </c>
      <c r="O54" s="26">
        <v>42320</v>
      </c>
    </row>
    <row r="55" spans="2:15" ht="23.25">
      <c r="B55" s="18"/>
      <c r="C55" s="18"/>
      <c r="D55" s="18"/>
      <c r="E55" s="18"/>
      <c r="K55" s="26">
        <v>75749</v>
      </c>
      <c r="L55" s="26">
        <v>220051</v>
      </c>
      <c r="M55" s="26" t="s">
        <v>1284</v>
      </c>
      <c r="N55" s="26">
        <v>151067.1</v>
      </c>
      <c r="O55" s="26">
        <v>144732.9</v>
      </c>
    </row>
    <row r="56" spans="2:15" ht="23.25">
      <c r="B56" s="18"/>
      <c r="C56" s="18"/>
      <c r="D56" s="18"/>
      <c r="E56" s="18"/>
      <c r="K56" s="26">
        <v>2369179</v>
      </c>
      <c r="L56" s="26">
        <v>278221</v>
      </c>
      <c r="M56" s="26" t="s">
        <v>1285</v>
      </c>
      <c r="N56" s="26">
        <v>2369179</v>
      </c>
      <c r="O56" s="26">
        <v>278221</v>
      </c>
    </row>
    <row r="57" spans="2:15" ht="23.25">
      <c r="B57" s="18"/>
      <c r="C57" s="18"/>
      <c r="D57" s="18"/>
      <c r="E57" s="18"/>
      <c r="K57" s="476">
        <f>SUM(K44:K56)</f>
        <v>74528636.54</v>
      </c>
      <c r="L57" s="477">
        <f>SUM(L44:L56)</f>
        <v>5779607.460000001</v>
      </c>
      <c r="M57" s="392">
        <v>80308244</v>
      </c>
      <c r="N57" s="476">
        <f>SUM(N44:N56)</f>
        <v>76711076.83999999</v>
      </c>
      <c r="O57" s="477">
        <f>SUM(O44:O56)</f>
        <v>3597167.13</v>
      </c>
    </row>
    <row r="58" spans="2:12" ht="23.25">
      <c r="B58" s="18"/>
      <c r="C58" s="37"/>
      <c r="D58" s="18"/>
      <c r="E58" s="18"/>
      <c r="I58" s="26">
        <v>9259128.26</v>
      </c>
      <c r="L58" s="38">
        <v>976900</v>
      </c>
    </row>
    <row r="59" spans="2:15" ht="23.25">
      <c r="B59" s="18"/>
      <c r="C59" s="37"/>
      <c r="D59" s="18"/>
      <c r="E59" s="18"/>
      <c r="I59" s="26">
        <v>976900</v>
      </c>
      <c r="O59" s="38">
        <f>M57-N57</f>
        <v>3597167.1600000113</v>
      </c>
    </row>
    <row r="60" spans="2:9" ht="23.25">
      <c r="B60" s="18"/>
      <c r="C60" s="37"/>
      <c r="D60" s="18"/>
      <c r="E60" s="18"/>
      <c r="I60" s="392">
        <f>SUM(I58:I59)</f>
        <v>10236028.26</v>
      </c>
    </row>
    <row r="61" spans="2:5" ht="23.25">
      <c r="B61" s="18"/>
      <c r="C61" s="18"/>
      <c r="D61" s="18"/>
      <c r="E61" s="18"/>
    </row>
  </sheetData>
  <sheetProtection/>
  <mergeCells count="3">
    <mergeCell ref="A3:G3"/>
    <mergeCell ref="A4:G4"/>
    <mergeCell ref="A5:G5"/>
  </mergeCells>
  <printOptions/>
  <pageMargins left="0.6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6.28125" style="244" customWidth="1"/>
    <col min="4" max="4" width="12.28125" style="244" customWidth="1"/>
    <col min="5" max="5" width="10.8515625" style="244" customWidth="1"/>
    <col min="6" max="6" width="6.28125" style="244" customWidth="1"/>
    <col min="7" max="7" width="12.140625" style="244" customWidth="1"/>
    <col min="8" max="8" width="9.00390625" style="244" customWidth="1"/>
    <col min="9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1755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1344</v>
      </c>
      <c r="B3" s="242"/>
      <c r="C3" s="242"/>
      <c r="D3" s="242"/>
      <c r="E3" s="242"/>
      <c r="F3" s="242"/>
      <c r="G3" s="242"/>
      <c r="H3" s="357"/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510" t="s">
        <v>102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/>
      <c r="B6" s="256"/>
      <c r="C6" s="115"/>
      <c r="D6" s="257"/>
      <c r="E6" s="257"/>
      <c r="F6" s="257"/>
      <c r="G6" s="258"/>
      <c r="H6" s="260"/>
    </row>
    <row r="7" spans="1:12" ht="17.25">
      <c r="A7" s="255" t="s">
        <v>1345</v>
      </c>
      <c r="B7" s="256" t="s">
        <v>1346</v>
      </c>
      <c r="C7" s="324" t="s">
        <v>1347</v>
      </c>
      <c r="D7" s="259">
        <v>33034560</v>
      </c>
      <c r="E7" s="259"/>
      <c r="F7" s="259"/>
      <c r="G7" s="258">
        <v>33034560</v>
      </c>
      <c r="H7" s="260"/>
      <c r="J7" s="347"/>
      <c r="K7" s="348"/>
      <c r="L7" s="308"/>
    </row>
    <row r="8" spans="1:12" ht="17.25">
      <c r="A8" s="255" t="s">
        <v>1349</v>
      </c>
      <c r="B8" s="256" t="s">
        <v>1348</v>
      </c>
      <c r="C8" s="239" t="s">
        <v>1350</v>
      </c>
      <c r="D8" s="257"/>
      <c r="E8" s="304">
        <v>33034560</v>
      </c>
      <c r="F8" s="257"/>
      <c r="G8" s="258">
        <v>0</v>
      </c>
      <c r="H8" s="260"/>
      <c r="J8" s="308"/>
      <c r="K8" s="308"/>
      <c r="L8" s="308"/>
    </row>
    <row r="9" spans="1:8" ht="17.25">
      <c r="A9" s="255"/>
      <c r="B9" s="256"/>
      <c r="C9" s="239"/>
      <c r="D9" s="259"/>
      <c r="E9" s="259"/>
      <c r="F9" s="259"/>
      <c r="G9" s="258"/>
      <c r="H9" s="260"/>
    </row>
    <row r="10" spans="1:8" ht="17.25">
      <c r="A10" s="255"/>
      <c r="B10" s="256"/>
      <c r="C10" s="239"/>
      <c r="D10" s="259"/>
      <c r="E10" s="259"/>
      <c r="F10" s="259"/>
      <c r="G10" s="258"/>
      <c r="H10" s="260"/>
    </row>
    <row r="11" spans="1:8" ht="17.25">
      <c r="A11" s="349" t="s">
        <v>1642</v>
      </c>
      <c r="B11" s="329"/>
      <c r="C11" s="324" t="s">
        <v>1751</v>
      </c>
      <c r="D11" s="304">
        <v>5480500</v>
      </c>
      <c r="E11" s="257"/>
      <c r="F11" s="257"/>
      <c r="G11" s="305">
        <v>5480500</v>
      </c>
      <c r="H11" s="260"/>
    </row>
    <row r="12" spans="1:8" ht="17.25">
      <c r="A12" s="255"/>
      <c r="B12" s="256"/>
      <c r="C12" s="115" t="s">
        <v>1752</v>
      </c>
      <c r="D12" s="259"/>
      <c r="E12" s="259"/>
      <c r="F12" s="259"/>
      <c r="G12" s="258"/>
      <c r="H12" s="260"/>
    </row>
    <row r="13" spans="1:8" ht="17.25">
      <c r="A13" s="255" t="s">
        <v>1642</v>
      </c>
      <c r="B13" s="256" t="s">
        <v>1753</v>
      </c>
      <c r="C13" s="115" t="s">
        <v>1754</v>
      </c>
      <c r="D13" s="259"/>
      <c r="E13" s="259">
        <v>5480500</v>
      </c>
      <c r="F13" s="259"/>
      <c r="G13" s="258">
        <v>0</v>
      </c>
      <c r="H13" s="260"/>
    </row>
    <row r="14" spans="1:8" ht="17.25">
      <c r="A14" s="255"/>
      <c r="B14" s="256"/>
      <c r="C14" s="115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329"/>
      <c r="C16" s="115"/>
      <c r="D16" s="259"/>
      <c r="E16" s="259"/>
      <c r="F16" s="259"/>
      <c r="G16" s="258"/>
      <c r="H16" s="260"/>
    </row>
    <row r="17" spans="1:8" ht="17.25">
      <c r="A17" s="255"/>
      <c r="B17" s="256"/>
      <c r="C17" s="115"/>
      <c r="D17" s="259"/>
      <c r="E17" s="259"/>
      <c r="F17" s="259"/>
      <c r="G17" s="258"/>
      <c r="H17" s="260"/>
    </row>
    <row r="18" spans="1:8" ht="17.25">
      <c r="A18" s="255"/>
      <c r="B18" s="256"/>
      <c r="C18" s="115"/>
      <c r="D18" s="259"/>
      <c r="E18" s="259"/>
      <c r="F18" s="259"/>
      <c r="G18" s="258"/>
      <c r="H18" s="260"/>
    </row>
    <row r="19" spans="1:8" ht="17.25">
      <c r="A19" s="255"/>
      <c r="B19" s="329"/>
      <c r="C19" s="115"/>
      <c r="D19" s="259"/>
      <c r="E19" s="259"/>
      <c r="F19" s="259"/>
      <c r="G19" s="258"/>
      <c r="H19" s="260"/>
    </row>
    <row r="20" spans="1:8" ht="17.25">
      <c r="A20" s="255"/>
      <c r="B20" s="256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329"/>
      <c r="C22" s="115"/>
      <c r="D22" s="259"/>
      <c r="E22" s="259"/>
      <c r="F22" s="259"/>
      <c r="G22" s="258"/>
      <c r="H22" s="260"/>
    </row>
    <row r="23" spans="1:8" ht="17.25">
      <c r="A23" s="255"/>
      <c r="B23" s="256"/>
      <c r="C23" s="115"/>
      <c r="D23" s="259"/>
      <c r="E23" s="259"/>
      <c r="F23" s="259"/>
      <c r="G23" s="258"/>
      <c r="H23" s="260"/>
    </row>
    <row r="24" spans="1:8" ht="17.25">
      <c r="A24" s="255"/>
      <c r="B24" s="263"/>
      <c r="C24" s="241"/>
      <c r="D24" s="311"/>
      <c r="E24" s="311"/>
      <c r="F24" s="311"/>
      <c r="G24" s="312"/>
      <c r="H24" s="260"/>
    </row>
    <row r="25" spans="1:8" ht="18" thickBot="1">
      <c r="A25" s="255"/>
      <c r="B25" s="313"/>
      <c r="C25" s="301" t="s">
        <v>133</v>
      </c>
      <c r="D25" s="314">
        <f>SUM(D6:D23)</f>
        <v>38515060</v>
      </c>
      <c r="E25" s="342">
        <f>SUM(E6:E23)</f>
        <v>38515060</v>
      </c>
      <c r="F25" s="314">
        <f>SUM(F6:F23)</f>
        <v>0</v>
      </c>
      <c r="G25" s="331">
        <f>D25-E25-F25</f>
        <v>0</v>
      </c>
      <c r="H25" s="260"/>
    </row>
    <row r="26" ht="18" thickTop="1"/>
    <row r="31" ht="17.25">
      <c r="D31" s="350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244" customWidth="1"/>
    <col min="2" max="2" width="7.7109375" style="244" customWidth="1"/>
    <col min="3" max="3" width="33.7109375" style="244" customWidth="1"/>
    <col min="4" max="4" width="11.00390625" style="244" customWidth="1"/>
    <col min="5" max="5" width="11.8515625" style="244" customWidth="1"/>
    <col min="6" max="6" width="9.7109375" style="244" customWidth="1"/>
    <col min="7" max="7" width="12.140625" style="244" customWidth="1"/>
    <col min="8" max="8" width="8.8515625" style="244" customWidth="1"/>
    <col min="9" max="9" width="9.140625" style="244" customWidth="1"/>
    <col min="10" max="10" width="9.8515625" style="244" bestFit="1" customWidth="1"/>
    <col min="11" max="11" width="12.8515625" style="244" customWidth="1"/>
    <col min="12" max="16384" width="9.140625" style="244" customWidth="1"/>
  </cols>
  <sheetData>
    <row r="1" spans="1:8" ht="17.25">
      <c r="A1" s="515" t="s">
        <v>709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1170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1190</v>
      </c>
      <c r="B3" s="242"/>
      <c r="C3" s="242"/>
      <c r="D3" s="242"/>
      <c r="E3" s="242"/>
      <c r="F3" s="242"/>
      <c r="G3" s="242" t="s">
        <v>1191</v>
      </c>
      <c r="H3" s="357" t="s">
        <v>783</v>
      </c>
    </row>
    <row r="4" spans="1:8" ht="17.25">
      <c r="A4" s="326" t="s">
        <v>34</v>
      </c>
      <c r="B4" s="326" t="s">
        <v>18</v>
      </c>
      <c r="C4" s="323" t="s">
        <v>4</v>
      </c>
      <c r="D4" s="249" t="s">
        <v>33</v>
      </c>
      <c r="E4" s="249" t="s">
        <v>1</v>
      </c>
      <c r="F4" s="249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3" t="s">
        <v>0</v>
      </c>
      <c r="E5" s="253"/>
      <c r="F5" s="253"/>
      <c r="G5" s="253"/>
      <c r="H5" s="328"/>
    </row>
    <row r="6" spans="1:8" ht="17.25">
      <c r="A6" s="255" t="s">
        <v>745</v>
      </c>
      <c r="B6" s="256" t="s">
        <v>746</v>
      </c>
      <c r="C6" s="115" t="s">
        <v>748</v>
      </c>
      <c r="D6" s="258"/>
      <c r="E6" s="258"/>
      <c r="F6" s="258"/>
      <c r="G6" s="258"/>
      <c r="H6" s="260"/>
    </row>
    <row r="7" spans="1:12" ht="17.25">
      <c r="A7" s="255"/>
      <c r="B7" s="256"/>
      <c r="C7" s="376"/>
      <c r="D7" s="264"/>
      <c r="E7" s="264"/>
      <c r="F7" s="264"/>
      <c r="G7" s="258"/>
      <c r="H7" s="260"/>
      <c r="J7" s="347"/>
      <c r="K7" s="384"/>
      <c r="L7" s="308"/>
    </row>
    <row r="8" spans="1:12" ht="17.25">
      <c r="A8" s="261"/>
      <c r="B8" s="418" t="s">
        <v>862</v>
      </c>
      <c r="C8" s="385" t="s">
        <v>863</v>
      </c>
      <c r="D8" s="264"/>
      <c r="E8" s="264"/>
      <c r="F8" s="264"/>
      <c r="G8" s="264"/>
      <c r="H8" s="262" t="s">
        <v>864</v>
      </c>
      <c r="J8" s="347"/>
      <c r="K8" s="384">
        <v>3287978</v>
      </c>
      <c r="L8" s="308"/>
    </row>
    <row r="9" spans="1:12" ht="17.25">
      <c r="A9" s="261"/>
      <c r="B9" s="263"/>
      <c r="C9" s="385" t="s">
        <v>861</v>
      </c>
      <c r="D9" s="264"/>
      <c r="E9" s="264"/>
      <c r="F9" s="264"/>
      <c r="G9" s="264"/>
      <c r="H9" s="262"/>
      <c r="J9" s="347"/>
      <c r="K9" s="384">
        <v>1008519</v>
      </c>
      <c r="L9" s="308"/>
    </row>
    <row r="10" spans="1:12" ht="17.25">
      <c r="A10" s="261"/>
      <c r="B10" s="263"/>
      <c r="C10" s="241"/>
      <c r="D10" s="264"/>
      <c r="E10" s="264"/>
      <c r="F10" s="264"/>
      <c r="G10" s="264"/>
      <c r="H10" s="262"/>
      <c r="J10" s="347"/>
      <c r="K10" s="384">
        <f>K8-K9</f>
        <v>2279459</v>
      </c>
      <c r="L10" s="308"/>
    </row>
    <row r="11" spans="1:12" ht="17.25">
      <c r="A11" s="261"/>
      <c r="B11" s="263"/>
      <c r="C11" s="385"/>
      <c r="D11" s="264"/>
      <c r="E11" s="264"/>
      <c r="F11" s="264"/>
      <c r="G11" s="264"/>
      <c r="H11" s="262"/>
      <c r="J11" s="347"/>
      <c r="K11" s="384"/>
      <c r="L11" s="308"/>
    </row>
    <row r="12" spans="1:12" ht="17.25">
      <c r="A12" s="261"/>
      <c r="B12" s="263"/>
      <c r="C12" s="385"/>
      <c r="D12" s="264"/>
      <c r="E12" s="264"/>
      <c r="F12" s="264"/>
      <c r="G12" s="264"/>
      <c r="H12" s="262"/>
      <c r="J12" s="347"/>
      <c r="K12" s="384"/>
      <c r="L12" s="308"/>
    </row>
    <row r="13" spans="1:12" ht="17.25">
      <c r="A13" s="261"/>
      <c r="B13" s="263"/>
      <c r="C13" s="385" t="s">
        <v>865</v>
      </c>
      <c r="D13" s="264">
        <v>750000</v>
      </c>
      <c r="E13" s="264"/>
      <c r="F13" s="264"/>
      <c r="G13" s="264">
        <v>750000</v>
      </c>
      <c r="H13" s="355" t="s">
        <v>349</v>
      </c>
      <c r="J13" s="347"/>
      <c r="K13" s="384"/>
      <c r="L13" s="308"/>
    </row>
    <row r="14" spans="1:12" ht="17.25">
      <c r="A14" s="261"/>
      <c r="B14" s="263"/>
      <c r="C14" s="385" t="s">
        <v>866</v>
      </c>
      <c r="D14" s="264"/>
      <c r="E14" s="264"/>
      <c r="F14" s="264"/>
      <c r="G14" s="264"/>
      <c r="H14" s="356"/>
      <c r="J14" s="347"/>
      <c r="K14" s="384"/>
      <c r="L14" s="308"/>
    </row>
    <row r="15" spans="1:12" ht="17.25">
      <c r="A15" s="261"/>
      <c r="B15" s="263"/>
      <c r="C15" s="241"/>
      <c r="D15" s="264"/>
      <c r="E15" s="264"/>
      <c r="F15" s="264"/>
      <c r="G15" s="264"/>
      <c r="H15" s="356"/>
      <c r="J15" s="347"/>
      <c r="K15" s="384"/>
      <c r="L15" s="308"/>
    </row>
    <row r="16" spans="1:12" ht="17.25">
      <c r="A16" s="261"/>
      <c r="B16" s="263"/>
      <c r="C16" s="241"/>
      <c r="D16" s="264"/>
      <c r="E16" s="264"/>
      <c r="F16" s="264"/>
      <c r="G16" s="264"/>
      <c r="H16" s="356"/>
      <c r="J16" s="347"/>
      <c r="K16" s="384"/>
      <c r="L16" s="308"/>
    </row>
    <row r="17" spans="1:12" ht="17.25">
      <c r="A17" s="261"/>
      <c r="B17" s="263"/>
      <c r="C17" s="385" t="s">
        <v>867</v>
      </c>
      <c r="D17" s="264">
        <v>76000</v>
      </c>
      <c r="E17" s="264"/>
      <c r="F17" s="264"/>
      <c r="G17" s="264">
        <v>76000</v>
      </c>
      <c r="H17" s="262" t="s">
        <v>349</v>
      </c>
      <c r="J17" s="347"/>
      <c r="K17" s="384"/>
      <c r="L17" s="308"/>
    </row>
    <row r="18" spans="1:12" ht="18.75">
      <c r="A18" s="275"/>
      <c r="B18" s="235"/>
      <c r="C18" s="115"/>
      <c r="D18" s="264"/>
      <c r="E18" s="264"/>
      <c r="F18" s="264"/>
      <c r="G18" s="264"/>
      <c r="H18" s="262"/>
      <c r="J18" s="347"/>
      <c r="K18" s="384"/>
      <c r="L18" s="308"/>
    </row>
    <row r="19" spans="1:12" ht="17.25">
      <c r="A19" s="261"/>
      <c r="B19" s="263"/>
      <c r="C19" s="241"/>
      <c r="D19" s="264"/>
      <c r="E19" s="264"/>
      <c r="F19" s="264"/>
      <c r="G19" s="264"/>
      <c r="H19" s="356"/>
      <c r="J19" s="347"/>
      <c r="K19" s="384"/>
      <c r="L19" s="308"/>
    </row>
    <row r="20" spans="1:12" ht="17.25">
      <c r="A20" s="261"/>
      <c r="B20" s="263"/>
      <c r="C20" s="385" t="s">
        <v>868</v>
      </c>
      <c r="D20" s="264">
        <v>260000</v>
      </c>
      <c r="E20" s="264"/>
      <c r="F20" s="264"/>
      <c r="G20" s="264">
        <v>260000</v>
      </c>
      <c r="H20" s="356" t="s">
        <v>864</v>
      </c>
      <c r="J20" s="347"/>
      <c r="K20" s="384"/>
      <c r="L20" s="308"/>
    </row>
    <row r="21" spans="1:14" ht="17.25">
      <c r="A21" s="261"/>
      <c r="B21" s="263"/>
      <c r="C21" s="241"/>
      <c r="D21" s="264"/>
      <c r="E21" s="264"/>
      <c r="F21" s="264"/>
      <c r="G21" s="264"/>
      <c r="H21" s="356"/>
      <c r="J21" s="347"/>
      <c r="K21" s="384"/>
      <c r="L21" s="308"/>
      <c r="N21" s="308"/>
    </row>
    <row r="22" spans="1:12" ht="17.25">
      <c r="A22" s="261"/>
      <c r="B22" s="263"/>
      <c r="C22" s="385" t="s">
        <v>869</v>
      </c>
      <c r="D22" s="264">
        <v>380440</v>
      </c>
      <c r="E22" s="264"/>
      <c r="F22" s="264"/>
      <c r="G22" s="264">
        <v>380440</v>
      </c>
      <c r="H22" s="356" t="s">
        <v>1042</v>
      </c>
      <c r="J22" s="347"/>
      <c r="K22" s="384"/>
      <c r="L22" s="308"/>
    </row>
    <row r="23" spans="1:12" ht="18.75">
      <c r="A23" s="275"/>
      <c r="B23" s="235"/>
      <c r="C23" s="115"/>
      <c r="D23" s="264"/>
      <c r="E23" s="264"/>
      <c r="F23" s="351"/>
      <c r="G23" s="264"/>
      <c r="H23" s="356"/>
      <c r="J23" s="347"/>
      <c r="K23" s="384"/>
      <c r="L23" s="308"/>
    </row>
    <row r="24" spans="1:12" ht="17.25">
      <c r="A24" s="261"/>
      <c r="B24" s="263"/>
      <c r="C24" s="241"/>
      <c r="D24" s="264"/>
      <c r="E24" s="264"/>
      <c r="F24" s="264"/>
      <c r="G24" s="264"/>
      <c r="H24" s="356"/>
      <c r="J24" s="347"/>
      <c r="K24" s="384"/>
      <c r="L24" s="308"/>
    </row>
    <row r="25" spans="1:12" ht="17.25">
      <c r="A25" s="261"/>
      <c r="B25" s="418" t="s">
        <v>870</v>
      </c>
      <c r="C25" s="385" t="s">
        <v>871</v>
      </c>
      <c r="D25" s="264">
        <v>400000</v>
      </c>
      <c r="E25" s="264"/>
      <c r="F25" s="264"/>
      <c r="G25" s="264">
        <v>400000</v>
      </c>
      <c r="H25" s="362" t="s">
        <v>349</v>
      </c>
      <c r="J25" s="347"/>
      <c r="K25" s="384"/>
      <c r="L25" s="308"/>
    </row>
    <row r="26" spans="1:12" ht="17.25">
      <c r="A26" s="261"/>
      <c r="B26" s="263"/>
      <c r="C26" s="385" t="s">
        <v>872</v>
      </c>
      <c r="D26" s="264"/>
      <c r="E26" s="264"/>
      <c r="F26" s="264"/>
      <c r="G26" s="264"/>
      <c r="H26" s="362"/>
      <c r="J26" s="347"/>
      <c r="K26" s="384"/>
      <c r="L26" s="308"/>
    </row>
    <row r="27" spans="1:12" ht="17.25">
      <c r="A27" s="261"/>
      <c r="B27" s="263"/>
      <c r="C27" s="241"/>
      <c r="D27" s="264"/>
      <c r="E27" s="264"/>
      <c r="F27" s="264"/>
      <c r="G27" s="264"/>
      <c r="H27" s="362"/>
      <c r="J27" s="347"/>
      <c r="K27" s="384"/>
      <c r="L27" s="308"/>
    </row>
    <row r="28" spans="1:12" ht="18.75">
      <c r="A28" s="261"/>
      <c r="B28" s="263"/>
      <c r="C28" s="431" t="s">
        <v>873</v>
      </c>
      <c r="D28" s="264">
        <v>120000</v>
      </c>
      <c r="E28" s="264"/>
      <c r="F28" s="264"/>
      <c r="G28" s="264">
        <v>120000</v>
      </c>
      <c r="H28" s="362" t="s">
        <v>349</v>
      </c>
      <c r="J28" s="347"/>
      <c r="K28" s="384"/>
      <c r="L28" s="308"/>
    </row>
    <row r="29" spans="1:12" ht="17.25">
      <c r="A29" s="261"/>
      <c r="B29" s="263"/>
      <c r="C29" s="241"/>
      <c r="D29" s="264"/>
      <c r="E29" s="264"/>
      <c r="F29" s="264"/>
      <c r="G29" s="264"/>
      <c r="H29" s="362"/>
      <c r="J29" s="347"/>
      <c r="K29" s="384"/>
      <c r="L29" s="308"/>
    </row>
    <row r="30" spans="1:12" ht="17.25">
      <c r="A30" s="261"/>
      <c r="B30" s="263"/>
      <c r="C30" s="241" t="s">
        <v>875</v>
      </c>
      <c r="D30" s="264">
        <v>118700</v>
      </c>
      <c r="E30" s="264"/>
      <c r="F30" s="264"/>
      <c r="G30" s="264">
        <v>118700</v>
      </c>
      <c r="H30" s="356" t="s">
        <v>936</v>
      </c>
      <c r="J30" s="347"/>
      <c r="K30" s="384"/>
      <c r="L30" s="308"/>
    </row>
    <row r="31" spans="1:12" ht="17.25">
      <c r="A31" s="261"/>
      <c r="B31" s="263"/>
      <c r="C31" s="241" t="s">
        <v>874</v>
      </c>
      <c r="D31" s="264"/>
      <c r="E31" s="264"/>
      <c r="F31" s="264"/>
      <c r="G31" s="264"/>
      <c r="H31" s="356"/>
      <c r="J31" s="347"/>
      <c r="K31" s="384"/>
      <c r="L31" s="308"/>
    </row>
    <row r="32" spans="1:12" ht="17.25">
      <c r="A32" s="261"/>
      <c r="B32" s="263"/>
      <c r="C32" s="241"/>
      <c r="D32" s="264"/>
      <c r="E32" s="264"/>
      <c r="F32" s="443"/>
      <c r="G32" s="264"/>
      <c r="H32" s="356"/>
      <c r="J32" s="347"/>
      <c r="K32" s="384"/>
      <c r="L32" s="308"/>
    </row>
    <row r="33" spans="1:12" ht="17.25">
      <c r="A33" s="261"/>
      <c r="B33" s="263"/>
      <c r="C33" s="241"/>
      <c r="D33" s="264"/>
      <c r="E33" s="264"/>
      <c r="F33" s="443"/>
      <c r="G33" s="264"/>
      <c r="H33" s="356"/>
      <c r="J33" s="347"/>
      <c r="K33" s="384"/>
      <c r="L33" s="308"/>
    </row>
    <row r="34" spans="1:12" ht="17.25">
      <c r="A34" s="261"/>
      <c r="B34" s="263"/>
      <c r="C34" s="241" t="s">
        <v>937</v>
      </c>
      <c r="D34" s="264">
        <v>227800</v>
      </c>
      <c r="E34" s="264"/>
      <c r="F34" s="264"/>
      <c r="G34" s="264">
        <v>227800</v>
      </c>
      <c r="H34" s="356" t="s">
        <v>936</v>
      </c>
      <c r="J34" s="309">
        <v>92400</v>
      </c>
      <c r="K34" s="384"/>
      <c r="L34" s="308"/>
    </row>
    <row r="35" spans="1:12" ht="17.25">
      <c r="A35" s="261"/>
      <c r="B35" s="263"/>
      <c r="C35" s="241"/>
      <c r="D35" s="264"/>
      <c r="E35" s="264"/>
      <c r="F35" s="264"/>
      <c r="G35" s="264"/>
      <c r="H35" s="356"/>
      <c r="J35" s="309" t="e">
        <f>#REF!-J34</f>
        <v>#REF!</v>
      </c>
      <c r="K35" s="384"/>
      <c r="L35" s="308"/>
    </row>
    <row r="36" spans="1:12" ht="17.25">
      <c r="A36" s="261"/>
      <c r="B36" s="263"/>
      <c r="C36" s="241"/>
      <c r="D36" s="264"/>
      <c r="E36" s="264"/>
      <c r="F36" s="264"/>
      <c r="G36" s="264"/>
      <c r="H36" s="356"/>
      <c r="J36" s="347"/>
      <c r="K36" s="384"/>
      <c r="L36" s="308"/>
    </row>
    <row r="37" spans="1:11" ht="17.25">
      <c r="A37" s="255"/>
      <c r="B37" s="256"/>
      <c r="C37" s="115"/>
      <c r="D37" s="264"/>
      <c r="E37" s="264"/>
      <c r="F37" s="264"/>
      <c r="G37" s="264"/>
      <c r="H37" s="260"/>
      <c r="K37" s="419" t="s">
        <v>1104</v>
      </c>
    </row>
    <row r="38" spans="1:11" ht="17.25">
      <c r="A38" s="255"/>
      <c r="B38" s="418" t="s">
        <v>876</v>
      </c>
      <c r="C38" s="385" t="s">
        <v>877</v>
      </c>
      <c r="D38" s="264">
        <v>240000</v>
      </c>
      <c r="E38" s="264"/>
      <c r="F38" s="264"/>
      <c r="G38" s="264">
        <v>240000</v>
      </c>
      <c r="H38" s="260" t="s">
        <v>349</v>
      </c>
      <c r="K38" s="422" t="s">
        <v>1105</v>
      </c>
    </row>
    <row r="39" spans="1:11" ht="17.25">
      <c r="A39" s="255"/>
      <c r="B39" s="256"/>
      <c r="C39" s="115"/>
      <c r="D39" s="264"/>
      <c r="E39" s="264"/>
      <c r="F39" s="264"/>
      <c r="G39" s="264"/>
      <c r="H39" s="260"/>
      <c r="K39" s="422" t="s">
        <v>1106</v>
      </c>
    </row>
    <row r="40" spans="1:11" ht="17.25">
      <c r="A40" s="255"/>
      <c r="B40" s="256"/>
      <c r="C40" s="241"/>
      <c r="D40" s="264"/>
      <c r="E40" s="264"/>
      <c r="F40" s="264"/>
      <c r="G40" s="264"/>
      <c r="H40" s="356"/>
      <c r="K40" s="419" t="s">
        <v>1107</v>
      </c>
    </row>
    <row r="41" spans="1:8" ht="17.25">
      <c r="A41" s="255"/>
      <c r="B41" s="256"/>
      <c r="C41" s="241"/>
      <c r="D41" s="264"/>
      <c r="E41" s="264"/>
      <c r="F41" s="264"/>
      <c r="G41" s="264"/>
      <c r="H41" s="356"/>
    </row>
    <row r="42" spans="1:8" ht="17.25">
      <c r="A42" s="255"/>
      <c r="B42" s="256"/>
      <c r="C42" s="241" t="s">
        <v>938</v>
      </c>
      <c r="D42" s="264">
        <v>100000</v>
      </c>
      <c r="E42" s="264"/>
      <c r="F42" s="264"/>
      <c r="G42" s="264">
        <v>100000</v>
      </c>
      <c r="H42" s="356" t="s">
        <v>880</v>
      </c>
    </row>
    <row r="43" spans="1:8" ht="17.25">
      <c r="A43" s="255"/>
      <c r="B43" s="256"/>
      <c r="C43" s="241" t="s">
        <v>879</v>
      </c>
      <c r="D43" s="264"/>
      <c r="E43" s="264"/>
      <c r="F43" s="264"/>
      <c r="G43" s="264"/>
      <c r="H43" s="356" t="s">
        <v>39</v>
      </c>
    </row>
    <row r="44" spans="1:8" ht="17.25">
      <c r="A44" s="430"/>
      <c r="B44" s="256"/>
      <c r="C44" s="241"/>
      <c r="D44" s="264"/>
      <c r="E44" s="264"/>
      <c r="F44" s="264"/>
      <c r="G44" s="264"/>
      <c r="H44" s="260"/>
    </row>
    <row r="45" spans="1:8" ht="17.25">
      <c r="A45" s="255"/>
      <c r="B45" s="256"/>
      <c r="C45" s="241"/>
      <c r="D45" s="264"/>
      <c r="E45" s="264"/>
      <c r="F45" s="264"/>
      <c r="G45" s="264"/>
      <c r="H45" s="260"/>
    </row>
    <row r="46" spans="1:8" ht="17.25">
      <c r="A46" s="255"/>
      <c r="B46" s="256"/>
      <c r="C46" s="241"/>
      <c r="D46" s="264"/>
      <c r="E46" s="264"/>
      <c r="F46" s="264"/>
      <c r="G46" s="264"/>
      <c r="H46" s="260"/>
    </row>
    <row r="47" spans="1:8" ht="17.25">
      <c r="A47" s="255"/>
      <c r="B47" s="418" t="s">
        <v>882</v>
      </c>
      <c r="C47" s="241" t="s">
        <v>939</v>
      </c>
      <c r="D47" s="264">
        <v>53650</v>
      </c>
      <c r="E47" s="264"/>
      <c r="F47" s="264"/>
      <c r="G47" s="264">
        <v>53650</v>
      </c>
      <c r="H47" s="260" t="s">
        <v>712</v>
      </c>
    </row>
    <row r="48" spans="1:8" ht="17.25">
      <c r="A48" s="255"/>
      <c r="B48" s="256"/>
      <c r="C48" s="241" t="s">
        <v>940</v>
      </c>
      <c r="D48" s="264"/>
      <c r="E48" s="264"/>
      <c r="F48" s="264"/>
      <c r="G48" s="264"/>
      <c r="H48" s="260"/>
    </row>
    <row r="49" spans="1:8" ht="17.25">
      <c r="A49" s="255"/>
      <c r="B49" s="256"/>
      <c r="C49" s="241"/>
      <c r="D49" s="264"/>
      <c r="E49" s="264"/>
      <c r="F49" s="264"/>
      <c r="G49" s="264"/>
      <c r="H49" s="260"/>
    </row>
    <row r="50" spans="1:8" ht="17.25">
      <c r="A50" s="255"/>
      <c r="B50" s="256"/>
      <c r="C50" s="241"/>
      <c r="D50" s="264"/>
      <c r="E50" s="264"/>
      <c r="F50" s="264"/>
      <c r="G50" s="264"/>
      <c r="H50" s="260"/>
    </row>
    <row r="51" spans="1:8" ht="17.25">
      <c r="A51" s="255"/>
      <c r="B51" s="256"/>
      <c r="C51" s="115"/>
      <c r="D51" s="264"/>
      <c r="E51" s="264"/>
      <c r="F51" s="264"/>
      <c r="G51" s="264"/>
      <c r="H51" s="260"/>
    </row>
    <row r="52" spans="1:8" ht="17.25">
      <c r="A52" s="255"/>
      <c r="B52" s="418" t="s">
        <v>881</v>
      </c>
      <c r="C52" s="385" t="s">
        <v>883</v>
      </c>
      <c r="D52" s="264">
        <v>132460</v>
      </c>
      <c r="E52" s="264"/>
      <c r="F52" s="264"/>
      <c r="G52" s="264">
        <v>132460</v>
      </c>
      <c r="H52" s="260" t="s">
        <v>46</v>
      </c>
    </row>
    <row r="53" spans="1:8" ht="17.25">
      <c r="A53" s="255"/>
      <c r="B53" s="263"/>
      <c r="C53" s="385"/>
      <c r="D53" s="264"/>
      <c r="E53" s="264"/>
      <c r="F53" s="264"/>
      <c r="G53" s="264"/>
      <c r="H53" s="260"/>
    </row>
    <row r="54" spans="1:8" ht="17.25">
      <c r="A54" s="255"/>
      <c r="B54" s="256"/>
      <c r="C54" s="385" t="s">
        <v>884</v>
      </c>
      <c r="D54" s="264">
        <v>55000</v>
      </c>
      <c r="E54" s="264"/>
      <c r="F54" s="264"/>
      <c r="G54" s="264">
        <v>55000</v>
      </c>
      <c r="H54" s="260" t="s">
        <v>46</v>
      </c>
    </row>
    <row r="55" spans="1:8" ht="17.25">
      <c r="A55" s="255" t="s">
        <v>845</v>
      </c>
      <c r="B55" s="256" t="s">
        <v>850</v>
      </c>
      <c r="C55" s="241" t="s">
        <v>851</v>
      </c>
      <c r="D55" s="264"/>
      <c r="E55" s="264">
        <v>50000</v>
      </c>
      <c r="F55" s="264"/>
      <c r="G55" s="264">
        <f>G54-E55</f>
        <v>5000</v>
      </c>
      <c r="H55" s="260"/>
    </row>
    <row r="56" spans="1:8" ht="18.75">
      <c r="A56" s="275" t="s">
        <v>1217</v>
      </c>
      <c r="B56" s="235"/>
      <c r="C56" s="115" t="s">
        <v>1218</v>
      </c>
      <c r="D56" s="264">
        <v>-5000</v>
      </c>
      <c r="E56" s="264"/>
      <c r="F56" s="264"/>
      <c r="G56" s="264">
        <f>G55+D56</f>
        <v>0</v>
      </c>
      <c r="H56" s="260"/>
    </row>
    <row r="57" spans="1:8" ht="17.25">
      <c r="A57" s="255"/>
      <c r="B57" s="256"/>
      <c r="C57" s="241"/>
      <c r="D57" s="264"/>
      <c r="E57" s="264"/>
      <c r="F57" s="264"/>
      <c r="G57" s="264"/>
      <c r="H57" s="260"/>
    </row>
    <row r="58" spans="1:8" ht="17.25">
      <c r="A58" s="255"/>
      <c r="B58" s="418" t="s">
        <v>885</v>
      </c>
      <c r="C58" s="385" t="s">
        <v>886</v>
      </c>
      <c r="D58" s="264">
        <v>8000</v>
      </c>
      <c r="E58" s="264"/>
      <c r="F58" s="264"/>
      <c r="G58" s="264">
        <v>8000</v>
      </c>
      <c r="H58" s="260" t="s">
        <v>47</v>
      </c>
    </row>
    <row r="59" spans="1:8" ht="17.25">
      <c r="A59" s="255"/>
      <c r="B59" s="256"/>
      <c r="C59" s="241"/>
      <c r="D59" s="264"/>
      <c r="E59" s="264"/>
      <c r="F59" s="264"/>
      <c r="G59" s="264">
        <v>0</v>
      </c>
      <c r="H59" s="260"/>
    </row>
    <row r="60" spans="1:8" ht="17.25">
      <c r="A60" s="255"/>
      <c r="B60" s="256"/>
      <c r="C60" s="241"/>
      <c r="D60" s="264"/>
      <c r="E60" s="264"/>
      <c r="F60" s="264"/>
      <c r="G60" s="264"/>
      <c r="H60" s="260"/>
    </row>
    <row r="61" spans="1:8" ht="17.25">
      <c r="A61" s="255"/>
      <c r="B61" s="256"/>
      <c r="C61" s="241" t="s">
        <v>887</v>
      </c>
      <c r="D61" s="264">
        <v>199230</v>
      </c>
      <c r="E61" s="264"/>
      <c r="F61" s="264"/>
      <c r="G61" s="264">
        <v>199230</v>
      </c>
      <c r="H61" s="260" t="s">
        <v>888</v>
      </c>
    </row>
    <row r="62" spans="1:8" ht="17.25">
      <c r="A62" s="261"/>
      <c r="B62" s="263"/>
      <c r="C62" s="241" t="s">
        <v>1194</v>
      </c>
      <c r="D62" s="264"/>
      <c r="E62" s="264"/>
      <c r="F62" s="264"/>
      <c r="G62" s="264" t="e">
        <f>#REF!-E62-F62</f>
        <v>#REF!</v>
      </c>
      <c r="H62" s="260"/>
    </row>
    <row r="63" spans="1:8" ht="18.75">
      <c r="A63" s="275" t="s">
        <v>1217</v>
      </c>
      <c r="B63" s="235"/>
      <c r="C63" s="115" t="s">
        <v>1218</v>
      </c>
      <c r="D63" s="264">
        <v>-17595</v>
      </c>
      <c r="E63" s="264"/>
      <c r="F63" s="264"/>
      <c r="G63" s="264" t="e">
        <f>G62+D63</f>
        <v>#REF!</v>
      </c>
      <c r="H63" s="260"/>
    </row>
    <row r="64" spans="1:9" ht="18.75">
      <c r="A64" s="455" t="s">
        <v>1223</v>
      </c>
      <c r="B64" s="445" t="s">
        <v>1241</v>
      </c>
      <c r="C64" s="241" t="s">
        <v>1242</v>
      </c>
      <c r="D64" s="264"/>
      <c r="E64" s="264">
        <v>3115</v>
      </c>
      <c r="F64" s="264"/>
      <c r="G64" s="264" t="e">
        <f>G63-E64</f>
        <v>#REF!</v>
      </c>
      <c r="H64" s="260"/>
      <c r="I64" s="244">
        <v>910</v>
      </c>
    </row>
    <row r="65" spans="1:8" ht="17.25">
      <c r="A65" s="261"/>
      <c r="B65" s="263"/>
      <c r="C65" s="241"/>
      <c r="D65" s="264"/>
      <c r="E65" s="264"/>
      <c r="F65" s="264"/>
      <c r="G65" s="264"/>
      <c r="H65" s="260"/>
    </row>
    <row r="66" spans="1:8" ht="17.25">
      <c r="A66" s="255"/>
      <c r="B66" s="256"/>
      <c r="C66" s="241" t="s">
        <v>941</v>
      </c>
      <c r="D66" s="264">
        <v>318830</v>
      </c>
      <c r="E66" s="264"/>
      <c r="F66" s="264"/>
      <c r="G66" s="264">
        <v>318830</v>
      </c>
      <c r="H66" s="260" t="s">
        <v>889</v>
      </c>
    </row>
    <row r="67" spans="1:8" ht="17.25">
      <c r="A67" s="255"/>
      <c r="B67" s="256"/>
      <c r="C67" s="241" t="s">
        <v>942</v>
      </c>
      <c r="D67" s="264"/>
      <c r="E67" s="264"/>
      <c r="F67" s="264"/>
      <c r="G67" s="264"/>
      <c r="H67" s="260"/>
    </row>
    <row r="68" spans="1:8" ht="17.25">
      <c r="A68" s="430">
        <v>42922</v>
      </c>
      <c r="B68" s="256" t="s">
        <v>1103</v>
      </c>
      <c r="C68" s="241" t="s">
        <v>823</v>
      </c>
      <c r="D68" s="264"/>
      <c r="E68" s="264">
        <v>2250</v>
      </c>
      <c r="F68" s="264"/>
      <c r="G68" s="264">
        <f>G66-E68</f>
        <v>316580</v>
      </c>
      <c r="H68" s="260"/>
    </row>
    <row r="69" spans="1:8" ht="17.25">
      <c r="A69" s="430" t="s">
        <v>1131</v>
      </c>
      <c r="B69" s="256" t="s">
        <v>1133</v>
      </c>
      <c r="C69" s="241" t="s">
        <v>807</v>
      </c>
      <c r="D69" s="264"/>
      <c r="E69" s="264">
        <v>151900</v>
      </c>
      <c r="F69" s="264"/>
      <c r="G69" s="264">
        <f>G68-E69</f>
        <v>164680</v>
      </c>
      <c r="H69" s="260"/>
    </row>
    <row r="70" spans="1:8" ht="17.25">
      <c r="A70" s="430" t="s">
        <v>1142</v>
      </c>
      <c r="B70" s="256" t="s">
        <v>1143</v>
      </c>
      <c r="C70" s="241" t="s">
        <v>823</v>
      </c>
      <c r="D70" s="264"/>
      <c r="E70" s="264">
        <v>975</v>
      </c>
      <c r="F70" s="264"/>
      <c r="G70" s="264">
        <f>G69-E70</f>
        <v>163705</v>
      </c>
      <c r="H70" s="260"/>
    </row>
    <row r="71" spans="1:8" ht="17.25">
      <c r="A71" s="430" t="s">
        <v>1157</v>
      </c>
      <c r="B71" s="256" t="s">
        <v>1161</v>
      </c>
      <c r="C71" s="241" t="s">
        <v>1162</v>
      </c>
      <c r="D71" s="264"/>
      <c r="E71" s="264">
        <v>1100</v>
      </c>
      <c r="F71" s="264"/>
      <c r="G71" s="264">
        <f>G70-E71</f>
        <v>162605</v>
      </c>
      <c r="H71" s="260"/>
    </row>
    <row r="72" spans="1:8" ht="17.25">
      <c r="A72" s="430"/>
      <c r="B72" s="256" t="s">
        <v>1166</v>
      </c>
      <c r="C72" s="241" t="s">
        <v>724</v>
      </c>
      <c r="D72" s="264"/>
      <c r="E72" s="264">
        <v>25565</v>
      </c>
      <c r="F72" s="264"/>
      <c r="G72" s="264">
        <f>G71-E72</f>
        <v>137040</v>
      </c>
      <c r="H72" s="260"/>
    </row>
    <row r="73" spans="1:8" ht="17.25">
      <c r="A73" s="430" t="s">
        <v>1204</v>
      </c>
      <c r="B73" s="256" t="s">
        <v>1187</v>
      </c>
      <c r="C73" s="241" t="s">
        <v>1188</v>
      </c>
      <c r="D73" s="264"/>
      <c r="E73" s="264">
        <v>14000</v>
      </c>
      <c r="F73" s="264"/>
      <c r="G73" s="264">
        <f>G72-E73-F73</f>
        <v>123040</v>
      </c>
      <c r="H73" s="260"/>
    </row>
    <row r="74" spans="1:8" ht="17.25">
      <c r="A74" s="430" t="s">
        <v>1200</v>
      </c>
      <c r="B74" s="256" t="s">
        <v>1203</v>
      </c>
      <c r="C74" s="241" t="s">
        <v>1132</v>
      </c>
      <c r="D74" s="264"/>
      <c r="E74" s="264">
        <v>61810</v>
      </c>
      <c r="F74" s="264"/>
      <c r="G74" s="264">
        <f>G73-E74-F74</f>
        <v>61230</v>
      </c>
      <c r="H74" s="260"/>
    </row>
    <row r="75" spans="1:8" ht="17.25">
      <c r="A75" s="430" t="s">
        <v>1247</v>
      </c>
      <c r="B75" s="256" t="s">
        <v>1258</v>
      </c>
      <c r="C75" s="241" t="s">
        <v>1248</v>
      </c>
      <c r="D75" s="264"/>
      <c r="E75" s="264">
        <v>20232</v>
      </c>
      <c r="F75" s="264"/>
      <c r="G75" s="264">
        <f>G74-E75-F75</f>
        <v>40998</v>
      </c>
      <c r="H75" s="260"/>
    </row>
    <row r="76" spans="1:8" ht="17.25">
      <c r="A76" s="430" t="s">
        <v>1247</v>
      </c>
      <c r="B76" s="256" t="s">
        <v>1259</v>
      </c>
      <c r="C76" s="241" t="s">
        <v>1260</v>
      </c>
      <c r="D76" s="264"/>
      <c r="E76" s="264">
        <v>40998</v>
      </c>
      <c r="F76" s="264"/>
      <c r="G76" s="264">
        <f>G75-E76-F76</f>
        <v>0</v>
      </c>
      <c r="H76" s="260"/>
    </row>
    <row r="77" spans="1:8" ht="17.25">
      <c r="A77" s="255"/>
      <c r="B77" s="256"/>
      <c r="C77" s="241"/>
      <c r="D77" s="264"/>
      <c r="E77" s="264"/>
      <c r="F77" s="264"/>
      <c r="G77" s="264"/>
      <c r="H77" s="260"/>
    </row>
    <row r="78" spans="1:8" ht="17.25">
      <c r="A78" s="255"/>
      <c r="B78" s="256"/>
      <c r="C78" s="241" t="s">
        <v>943</v>
      </c>
      <c r="D78" s="264">
        <v>74300</v>
      </c>
      <c r="E78" s="264"/>
      <c r="F78" s="264"/>
      <c r="G78" s="264">
        <v>74300</v>
      </c>
      <c r="H78" s="260" t="s">
        <v>945</v>
      </c>
    </row>
    <row r="79" spans="1:8" ht="17.25">
      <c r="A79" s="255"/>
      <c r="B79" s="256"/>
      <c r="C79" s="241" t="s">
        <v>944</v>
      </c>
      <c r="D79" s="264"/>
      <c r="E79" s="264"/>
      <c r="F79" s="264"/>
      <c r="G79" s="264"/>
      <c r="H79" s="260"/>
    </row>
    <row r="80" spans="1:8" ht="17.25">
      <c r="A80" s="255" t="s">
        <v>981</v>
      </c>
      <c r="B80" s="256" t="s">
        <v>982</v>
      </c>
      <c r="C80" s="241" t="s">
        <v>984</v>
      </c>
      <c r="D80" s="264"/>
      <c r="E80" s="264">
        <v>656.5</v>
      </c>
      <c r="F80" s="264"/>
      <c r="G80" s="264">
        <f>G78-E80</f>
        <v>73643.5</v>
      </c>
      <c r="H80" s="260"/>
    </row>
    <row r="81" spans="1:8" ht="17.25">
      <c r="A81" s="255"/>
      <c r="B81" s="256" t="s">
        <v>1046</v>
      </c>
      <c r="C81" s="241" t="s">
        <v>983</v>
      </c>
      <c r="D81" s="264"/>
      <c r="E81" s="264">
        <v>637.5</v>
      </c>
      <c r="F81" s="264"/>
      <c r="G81" s="264">
        <f>G80-E81</f>
        <v>73006</v>
      </c>
      <c r="H81" s="260"/>
    </row>
    <row r="82" spans="1:8" ht="17.25">
      <c r="A82" s="255" t="s">
        <v>1049</v>
      </c>
      <c r="B82" s="256" t="s">
        <v>1047</v>
      </c>
      <c r="C82" s="241" t="s">
        <v>1048</v>
      </c>
      <c r="D82" s="264"/>
      <c r="E82" s="264">
        <v>1380</v>
      </c>
      <c r="F82" s="264"/>
      <c r="G82" s="264">
        <f>G81-E82</f>
        <v>71626</v>
      </c>
      <c r="H82" s="260"/>
    </row>
    <row r="83" spans="1:8" ht="17.25">
      <c r="A83" s="255" t="s">
        <v>1079</v>
      </c>
      <c r="B83" s="256" t="s">
        <v>1080</v>
      </c>
      <c r="C83" s="241" t="s">
        <v>1078</v>
      </c>
      <c r="D83" s="264"/>
      <c r="E83" s="264">
        <v>737</v>
      </c>
      <c r="F83" s="264"/>
      <c r="G83" s="264">
        <f>G82-E83</f>
        <v>70889</v>
      </c>
      <c r="H83" s="260"/>
    </row>
    <row r="84" spans="1:8" ht="17.25">
      <c r="A84" s="255" t="s">
        <v>1142</v>
      </c>
      <c r="B84" s="256" t="s">
        <v>1145</v>
      </c>
      <c r="C84" s="241" t="s">
        <v>1146</v>
      </c>
      <c r="D84" s="264"/>
      <c r="E84" s="264">
        <v>34880</v>
      </c>
      <c r="F84" s="264"/>
      <c r="G84" s="264">
        <f>G83-E84</f>
        <v>36009</v>
      </c>
      <c r="H84" s="260"/>
    </row>
    <row r="85" spans="1:8" ht="17.25">
      <c r="A85" s="255" t="s">
        <v>1155</v>
      </c>
      <c r="B85" s="256" t="s">
        <v>1159</v>
      </c>
      <c r="C85" s="241" t="s">
        <v>1160</v>
      </c>
      <c r="D85" s="264"/>
      <c r="E85" s="264">
        <v>8800</v>
      </c>
      <c r="F85" s="264"/>
      <c r="G85" s="264">
        <f>G84-E85</f>
        <v>27209</v>
      </c>
      <c r="H85" s="260"/>
    </row>
    <row r="86" spans="1:8" ht="18.75">
      <c r="A86" s="275" t="s">
        <v>1217</v>
      </c>
      <c r="B86" s="235"/>
      <c r="C86" s="115" t="s">
        <v>1218</v>
      </c>
      <c r="D86" s="264">
        <v>-27209</v>
      </c>
      <c r="E86" s="264"/>
      <c r="F86" s="264"/>
      <c r="G86" s="264">
        <f>G85+D86</f>
        <v>0</v>
      </c>
      <c r="H86" s="260"/>
    </row>
    <row r="87" spans="1:9" ht="17.25">
      <c r="A87" s="255"/>
      <c r="B87" s="256"/>
      <c r="C87" s="241" t="s">
        <v>1182</v>
      </c>
      <c r="D87" s="264"/>
      <c r="E87" s="264">
        <v>-641</v>
      </c>
      <c r="F87" s="351"/>
      <c r="G87" s="264">
        <f>G86-E87</f>
        <v>641</v>
      </c>
      <c r="H87" s="260"/>
      <c r="I87" s="244">
        <v>641</v>
      </c>
    </row>
    <row r="88" spans="1:8" ht="17.25">
      <c r="A88" s="255"/>
      <c r="B88" s="256"/>
      <c r="C88" s="241"/>
      <c r="D88" s="264"/>
      <c r="E88" s="264"/>
      <c r="F88" s="351"/>
      <c r="G88" s="264"/>
      <c r="H88" s="260"/>
    </row>
    <row r="89" spans="1:8" ht="17.25">
      <c r="A89" s="255"/>
      <c r="B89" s="256"/>
      <c r="C89" s="241"/>
      <c r="D89" s="264"/>
      <c r="E89" s="264"/>
      <c r="F89" s="264"/>
      <c r="G89" s="264"/>
      <c r="H89" s="260"/>
    </row>
    <row r="90" spans="1:8" ht="17.25">
      <c r="A90" s="255"/>
      <c r="B90" s="256"/>
      <c r="C90" s="241" t="s">
        <v>890</v>
      </c>
      <c r="D90" s="264">
        <v>245840</v>
      </c>
      <c r="E90" s="264"/>
      <c r="F90" s="264"/>
      <c r="G90" s="264">
        <v>245840</v>
      </c>
      <c r="H90" s="260" t="s">
        <v>1041</v>
      </c>
    </row>
    <row r="91" spans="1:8" ht="17.25">
      <c r="A91" s="261" t="s">
        <v>781</v>
      </c>
      <c r="B91" s="263" t="s">
        <v>713</v>
      </c>
      <c r="C91" s="241" t="s">
        <v>714</v>
      </c>
      <c r="D91" s="264"/>
      <c r="E91" s="264">
        <v>28600</v>
      </c>
      <c r="F91" s="264"/>
      <c r="G91" s="264">
        <f>G90-E91</f>
        <v>217240</v>
      </c>
      <c r="H91" s="260"/>
    </row>
    <row r="92" spans="1:8" ht="17.25">
      <c r="A92" s="255"/>
      <c r="B92" s="263" t="s">
        <v>716</v>
      </c>
      <c r="C92" s="241" t="s">
        <v>715</v>
      </c>
      <c r="D92" s="264"/>
      <c r="E92" s="264">
        <v>8450</v>
      </c>
      <c r="F92" s="264"/>
      <c r="G92" s="264">
        <f aca="true" t="shared" si="0" ref="G92:G103">G91-E92</f>
        <v>208790</v>
      </c>
      <c r="H92" s="260"/>
    </row>
    <row r="93" spans="1:8" ht="17.25">
      <c r="A93" s="261" t="s">
        <v>766</v>
      </c>
      <c r="B93" s="263" t="s">
        <v>767</v>
      </c>
      <c r="C93" s="241" t="s">
        <v>765</v>
      </c>
      <c r="D93" s="264"/>
      <c r="E93" s="264">
        <v>31200</v>
      </c>
      <c r="F93" s="264"/>
      <c r="G93" s="264">
        <f t="shared" si="0"/>
        <v>177590</v>
      </c>
      <c r="H93" s="260"/>
    </row>
    <row r="94" spans="1:8" ht="17.25">
      <c r="A94" s="255"/>
      <c r="B94" s="263"/>
      <c r="C94" s="241"/>
      <c r="D94" s="264"/>
      <c r="E94" s="264"/>
      <c r="F94" s="264"/>
      <c r="G94" s="264">
        <f t="shared" si="0"/>
        <v>177590</v>
      </c>
      <c r="H94" s="260"/>
    </row>
    <row r="95" spans="1:8" ht="17.25">
      <c r="A95" s="261" t="s">
        <v>768</v>
      </c>
      <c r="B95" s="263" t="s">
        <v>770</v>
      </c>
      <c r="C95" s="241" t="s">
        <v>769</v>
      </c>
      <c r="D95" s="264"/>
      <c r="E95" s="264">
        <v>900</v>
      </c>
      <c r="F95" s="264"/>
      <c r="G95" s="264">
        <f t="shared" si="0"/>
        <v>176690</v>
      </c>
      <c r="H95" s="260"/>
    </row>
    <row r="96" spans="1:8" ht="17.25">
      <c r="A96" s="255" t="s">
        <v>811</v>
      </c>
      <c r="B96" s="256" t="s">
        <v>812</v>
      </c>
      <c r="C96" s="241" t="s">
        <v>813</v>
      </c>
      <c r="D96" s="264"/>
      <c r="E96" s="264">
        <v>31200</v>
      </c>
      <c r="F96" s="264"/>
      <c r="G96" s="264">
        <f t="shared" si="0"/>
        <v>145490</v>
      </c>
      <c r="H96" s="260"/>
    </row>
    <row r="97" spans="1:8" ht="17.25">
      <c r="A97" s="255" t="s">
        <v>966</v>
      </c>
      <c r="B97" s="263" t="s">
        <v>971</v>
      </c>
      <c r="C97" s="241" t="s">
        <v>972</v>
      </c>
      <c r="D97" s="264"/>
      <c r="E97" s="264">
        <v>6000</v>
      </c>
      <c r="F97" s="264"/>
      <c r="G97" s="264">
        <f t="shared" si="0"/>
        <v>139490</v>
      </c>
      <c r="H97" s="260"/>
    </row>
    <row r="98" spans="1:8" ht="17.25">
      <c r="A98" s="255" t="s">
        <v>981</v>
      </c>
      <c r="B98" s="263" t="s">
        <v>987</v>
      </c>
      <c r="C98" s="241" t="s">
        <v>988</v>
      </c>
      <c r="D98" s="264"/>
      <c r="E98" s="264">
        <v>7200</v>
      </c>
      <c r="F98" s="264"/>
      <c r="G98" s="264">
        <f t="shared" si="0"/>
        <v>132290</v>
      </c>
      <c r="H98" s="260"/>
    </row>
    <row r="99" spans="1:8" ht="17.25">
      <c r="A99" s="255" t="s">
        <v>992</v>
      </c>
      <c r="B99" s="263" t="s">
        <v>993</v>
      </c>
      <c r="C99" s="241" t="s">
        <v>994</v>
      </c>
      <c r="D99" s="264"/>
      <c r="E99" s="264">
        <v>1025</v>
      </c>
      <c r="F99" s="264"/>
      <c r="G99" s="264">
        <f t="shared" si="0"/>
        <v>131265</v>
      </c>
      <c r="H99" s="260"/>
    </row>
    <row r="100" spans="1:8" ht="17.25">
      <c r="A100" s="255" t="s">
        <v>1030</v>
      </c>
      <c r="B100" s="263" t="s">
        <v>1032</v>
      </c>
      <c r="C100" s="241" t="s">
        <v>1031</v>
      </c>
      <c r="D100" s="264"/>
      <c r="E100" s="264">
        <v>650</v>
      </c>
      <c r="F100" s="264"/>
      <c r="G100" s="264">
        <f t="shared" si="0"/>
        <v>130615</v>
      </c>
      <c r="H100" s="260"/>
    </row>
    <row r="101" spans="1:8" ht="17.25">
      <c r="A101" s="255" t="s">
        <v>1134</v>
      </c>
      <c r="B101" s="263" t="s">
        <v>1136</v>
      </c>
      <c r="C101" s="241" t="s">
        <v>1135</v>
      </c>
      <c r="D101" s="264"/>
      <c r="E101" s="264">
        <v>27820</v>
      </c>
      <c r="F101" s="264"/>
      <c r="G101" s="264">
        <f t="shared" si="0"/>
        <v>102795</v>
      </c>
      <c r="H101" s="260"/>
    </row>
    <row r="102" spans="1:8" ht="17.25">
      <c r="A102" s="436" t="s">
        <v>1171</v>
      </c>
      <c r="B102" s="263" t="s">
        <v>1175</v>
      </c>
      <c r="C102" s="241" t="s">
        <v>823</v>
      </c>
      <c r="D102" s="264"/>
      <c r="E102" s="264">
        <v>6110</v>
      </c>
      <c r="F102" s="264"/>
      <c r="G102" s="264">
        <f t="shared" si="0"/>
        <v>96685</v>
      </c>
      <c r="H102" s="260"/>
    </row>
    <row r="103" spans="1:8" ht="17.25">
      <c r="A103" s="436" t="s">
        <v>1185</v>
      </c>
      <c r="B103" s="263" t="s">
        <v>1186</v>
      </c>
      <c r="C103" s="241" t="s">
        <v>1183</v>
      </c>
      <c r="D103" s="264"/>
      <c r="E103" s="264">
        <v>12850</v>
      </c>
      <c r="F103" s="264"/>
      <c r="G103" s="264">
        <f t="shared" si="0"/>
        <v>83835</v>
      </c>
      <c r="H103" s="260"/>
    </row>
    <row r="104" spans="1:8" ht="17.25">
      <c r="A104" s="255" t="s">
        <v>1223</v>
      </c>
      <c r="B104" s="263" t="s">
        <v>1243</v>
      </c>
      <c r="C104" s="241" t="s">
        <v>1176</v>
      </c>
      <c r="D104" s="264"/>
      <c r="E104" s="264">
        <v>775</v>
      </c>
      <c r="F104" s="439"/>
      <c r="G104" s="264">
        <f>G103-E104-F104</f>
        <v>83060</v>
      </c>
      <c r="H104" s="260"/>
    </row>
    <row r="105" spans="1:8" ht="17.25">
      <c r="A105" s="255" t="s">
        <v>1224</v>
      </c>
      <c r="B105" s="263" t="s">
        <v>1244</v>
      </c>
      <c r="C105" s="241" t="s">
        <v>1245</v>
      </c>
      <c r="D105" s="264"/>
      <c r="E105" s="264">
        <v>27820</v>
      </c>
      <c r="F105" s="439"/>
      <c r="G105" s="264">
        <f>G104-E105-F105</f>
        <v>55240</v>
      </c>
      <c r="H105" s="260" t="s">
        <v>1246</v>
      </c>
    </row>
    <row r="106" spans="1:8" ht="17.25">
      <c r="A106" s="255" t="s">
        <v>1262</v>
      </c>
      <c r="B106" s="263" t="s">
        <v>1264</v>
      </c>
      <c r="C106" s="241" t="s">
        <v>1265</v>
      </c>
      <c r="D106" s="264"/>
      <c r="E106" s="264">
        <v>1450</v>
      </c>
      <c r="F106" s="439">
        <v>300</v>
      </c>
      <c r="G106" s="264">
        <f>G105-E106-F106</f>
        <v>53490</v>
      </c>
      <c r="H106" s="260"/>
    </row>
    <row r="107" spans="1:8" ht="18.75">
      <c r="A107" s="275" t="s">
        <v>1217</v>
      </c>
      <c r="B107" s="235"/>
      <c r="C107" s="115" t="s">
        <v>1218</v>
      </c>
      <c r="D107" s="264">
        <v>-53490</v>
      </c>
      <c r="E107" s="264"/>
      <c r="F107" s="439"/>
      <c r="G107" s="264">
        <f>G106+D107</f>
        <v>0</v>
      </c>
      <c r="H107" s="260"/>
    </row>
    <row r="108" spans="1:8" ht="17.25">
      <c r="A108" s="255"/>
      <c r="B108" s="263"/>
      <c r="C108" s="241"/>
      <c r="D108" s="264"/>
      <c r="E108" s="264"/>
      <c r="F108" s="439"/>
      <c r="G108" s="264"/>
      <c r="H108" s="260"/>
    </row>
    <row r="109" spans="1:8" ht="17.25">
      <c r="A109" s="255"/>
      <c r="B109" s="263"/>
      <c r="C109" s="241"/>
      <c r="D109" s="264"/>
      <c r="E109" s="264"/>
      <c r="F109" s="264"/>
      <c r="G109" s="264"/>
      <c r="H109" s="260"/>
    </row>
    <row r="110" spans="1:8" ht="17.25">
      <c r="A110" s="255"/>
      <c r="B110" s="256"/>
      <c r="C110" s="241" t="s">
        <v>891</v>
      </c>
      <c r="D110" s="264">
        <v>6500</v>
      </c>
      <c r="E110" s="264"/>
      <c r="F110" s="264"/>
      <c r="G110" s="264">
        <v>6500</v>
      </c>
      <c r="H110" s="260" t="s">
        <v>1041</v>
      </c>
    </row>
    <row r="111" spans="1:8" ht="17.25">
      <c r="A111" s="255"/>
      <c r="B111" s="263" t="s">
        <v>723</v>
      </c>
      <c r="C111" s="241" t="s">
        <v>721</v>
      </c>
      <c r="D111" s="264"/>
      <c r="E111" s="264">
        <v>1500</v>
      </c>
      <c r="F111" s="264"/>
      <c r="G111" s="264">
        <f>G110-E111</f>
        <v>5000</v>
      </c>
      <c r="H111" s="260"/>
    </row>
    <row r="112" spans="1:8" ht="17.25">
      <c r="A112" s="261" t="s">
        <v>760</v>
      </c>
      <c r="B112" s="263" t="s">
        <v>759</v>
      </c>
      <c r="C112" s="241" t="s">
        <v>758</v>
      </c>
      <c r="D112" s="264"/>
      <c r="E112" s="264">
        <v>1000</v>
      </c>
      <c r="F112" s="264"/>
      <c r="G112" s="264">
        <f>G111-E112</f>
        <v>4000</v>
      </c>
      <c r="H112" s="260"/>
    </row>
    <row r="113" spans="1:8" ht="17.25">
      <c r="A113" s="255" t="s">
        <v>966</v>
      </c>
      <c r="B113" s="256" t="s">
        <v>967</v>
      </c>
      <c r="C113" s="241" t="s">
        <v>968</v>
      </c>
      <c r="D113" s="264"/>
      <c r="E113" s="264">
        <v>1500</v>
      </c>
      <c r="F113" s="264"/>
      <c r="G113" s="264">
        <f>G112-E113</f>
        <v>2500</v>
      </c>
      <c r="H113" s="260"/>
    </row>
    <row r="114" spans="1:8" ht="17.25">
      <c r="A114" s="255" t="s">
        <v>1128</v>
      </c>
      <c r="B114" s="256" t="s">
        <v>1129</v>
      </c>
      <c r="C114" s="241" t="s">
        <v>1130</v>
      </c>
      <c r="D114" s="264"/>
      <c r="E114" s="264">
        <v>1500</v>
      </c>
      <c r="F114" s="264"/>
      <c r="G114" s="264">
        <f>G113-E114</f>
        <v>1000</v>
      </c>
      <c r="H114" s="260"/>
    </row>
    <row r="115" spans="1:8" ht="18.75">
      <c r="A115" s="275" t="s">
        <v>1217</v>
      </c>
      <c r="B115" s="235"/>
      <c r="C115" s="115" t="s">
        <v>1218</v>
      </c>
      <c r="D115" s="264">
        <v>-1000</v>
      </c>
      <c r="E115" s="264"/>
      <c r="F115" s="264"/>
      <c r="G115" s="264">
        <f>G114+D115</f>
        <v>0</v>
      </c>
      <c r="H115" s="260"/>
    </row>
    <row r="116" spans="1:8" ht="17.25">
      <c r="A116" s="255"/>
      <c r="B116" s="256"/>
      <c r="C116" s="241"/>
      <c r="D116" s="264"/>
      <c r="E116" s="264"/>
      <c r="F116" s="264"/>
      <c r="G116" s="258"/>
      <c r="H116" s="260"/>
    </row>
    <row r="117" spans="1:8" ht="17.25">
      <c r="A117" s="255"/>
      <c r="B117" s="256"/>
      <c r="C117" s="241" t="s">
        <v>946</v>
      </c>
      <c r="D117" s="264">
        <v>220970</v>
      </c>
      <c r="E117" s="264"/>
      <c r="F117" s="264"/>
      <c r="G117" s="264">
        <v>220970</v>
      </c>
      <c r="H117" s="260" t="s">
        <v>892</v>
      </c>
    </row>
    <row r="118" spans="1:8" ht="17.25">
      <c r="A118" s="255"/>
      <c r="B118" s="263" t="s">
        <v>717</v>
      </c>
      <c r="C118" s="241" t="s">
        <v>718</v>
      </c>
      <c r="D118" s="264"/>
      <c r="E118" s="264">
        <v>1800</v>
      </c>
      <c r="F118" s="264"/>
      <c r="G118" s="264">
        <f>G117-E118</f>
        <v>219170</v>
      </c>
      <c r="H118" s="262"/>
    </row>
    <row r="119" spans="1:8" ht="17.25">
      <c r="A119" s="255"/>
      <c r="B119" s="263" t="s">
        <v>730</v>
      </c>
      <c r="C119" s="241" t="s">
        <v>729</v>
      </c>
      <c r="D119" s="264"/>
      <c r="E119" s="264">
        <v>1250</v>
      </c>
      <c r="F119" s="264"/>
      <c r="G119" s="264">
        <f aca="true" t="shared" si="1" ref="G119:G145">G118-E119</f>
        <v>217920</v>
      </c>
      <c r="H119" s="262"/>
    </row>
    <row r="120" spans="1:8" ht="17.25">
      <c r="A120" s="255"/>
      <c r="B120" s="263" t="s">
        <v>727</v>
      </c>
      <c r="C120" s="241" t="s">
        <v>726</v>
      </c>
      <c r="D120" s="264"/>
      <c r="E120" s="264">
        <v>1080</v>
      </c>
      <c r="F120" s="264"/>
      <c r="G120" s="264">
        <f t="shared" si="1"/>
        <v>216840</v>
      </c>
      <c r="H120" s="262"/>
    </row>
    <row r="121" spans="1:8" ht="17.25">
      <c r="A121" s="261"/>
      <c r="B121" s="263" t="s">
        <v>734</v>
      </c>
      <c r="C121" s="241" t="s">
        <v>735</v>
      </c>
      <c r="D121" s="264"/>
      <c r="E121" s="264">
        <v>17220</v>
      </c>
      <c r="F121" s="264"/>
      <c r="G121" s="264">
        <f t="shared" si="1"/>
        <v>199620</v>
      </c>
      <c r="H121" s="262"/>
    </row>
    <row r="122" spans="1:8" ht="17.25">
      <c r="A122" s="261" t="s">
        <v>731</v>
      </c>
      <c r="B122" s="263" t="s">
        <v>733</v>
      </c>
      <c r="C122" s="241" t="s">
        <v>732</v>
      </c>
      <c r="D122" s="264"/>
      <c r="E122" s="264">
        <v>1080</v>
      </c>
      <c r="F122" s="264"/>
      <c r="G122" s="264">
        <f t="shared" si="1"/>
        <v>198540</v>
      </c>
      <c r="H122" s="262"/>
    </row>
    <row r="123" spans="1:8" ht="17.25">
      <c r="A123" s="255"/>
      <c r="B123" s="263" t="s">
        <v>720</v>
      </c>
      <c r="C123" s="241" t="s">
        <v>719</v>
      </c>
      <c r="D123" s="264"/>
      <c r="E123" s="264">
        <v>1050</v>
      </c>
      <c r="F123" s="264"/>
      <c r="G123" s="264">
        <f t="shared" si="1"/>
        <v>197490</v>
      </c>
      <c r="H123" s="262"/>
    </row>
    <row r="124" spans="1:8" ht="17.25">
      <c r="A124" s="255"/>
      <c r="B124" s="263" t="s">
        <v>722</v>
      </c>
      <c r="C124" s="241" t="s">
        <v>719</v>
      </c>
      <c r="D124" s="264"/>
      <c r="E124" s="264">
        <v>2189</v>
      </c>
      <c r="F124" s="264"/>
      <c r="G124" s="264">
        <f t="shared" si="1"/>
        <v>195301</v>
      </c>
      <c r="H124" s="262"/>
    </row>
    <row r="125" spans="1:8" ht="17.25">
      <c r="A125" s="255"/>
      <c r="B125" s="263" t="s">
        <v>761</v>
      </c>
      <c r="C125" s="241" t="s">
        <v>762</v>
      </c>
      <c r="D125" s="264"/>
      <c r="E125" s="264">
        <v>400</v>
      </c>
      <c r="F125" s="264"/>
      <c r="G125" s="264">
        <f t="shared" si="1"/>
        <v>194901</v>
      </c>
      <c r="H125" s="262"/>
    </row>
    <row r="126" spans="1:8" ht="17.25">
      <c r="A126" s="255"/>
      <c r="B126" s="263" t="s">
        <v>764</v>
      </c>
      <c r="C126" s="241" t="s">
        <v>763</v>
      </c>
      <c r="D126" s="264"/>
      <c r="E126" s="264">
        <v>1080</v>
      </c>
      <c r="F126" s="264"/>
      <c r="G126" s="264">
        <f t="shared" si="1"/>
        <v>193821</v>
      </c>
      <c r="H126" s="262"/>
    </row>
    <row r="127" spans="1:8" ht="17.25">
      <c r="A127" s="255" t="s">
        <v>793</v>
      </c>
      <c r="B127" s="256" t="s">
        <v>799</v>
      </c>
      <c r="C127" s="241" t="s">
        <v>800</v>
      </c>
      <c r="D127" s="264"/>
      <c r="E127" s="264">
        <v>1080</v>
      </c>
      <c r="F127" s="264"/>
      <c r="G127" s="264">
        <f t="shared" si="1"/>
        <v>192741</v>
      </c>
      <c r="H127" s="262"/>
    </row>
    <row r="128" spans="1:8" ht="17.25">
      <c r="A128" s="255" t="s">
        <v>833</v>
      </c>
      <c r="B128" s="256" t="s">
        <v>838</v>
      </c>
      <c r="C128" s="241" t="s">
        <v>837</v>
      </c>
      <c r="D128" s="264"/>
      <c r="E128" s="264">
        <v>1080</v>
      </c>
      <c r="F128" s="264"/>
      <c r="G128" s="264">
        <f t="shared" si="1"/>
        <v>191661</v>
      </c>
      <c r="H128" s="262"/>
    </row>
    <row r="129" spans="1:8" ht="17.25">
      <c r="A129" s="255" t="s">
        <v>814</v>
      </c>
      <c r="B129" s="256" t="s">
        <v>815</v>
      </c>
      <c r="C129" s="241" t="s">
        <v>816</v>
      </c>
      <c r="D129" s="264"/>
      <c r="E129" s="264">
        <v>15000</v>
      </c>
      <c r="F129" s="264"/>
      <c r="G129" s="264">
        <f t="shared" si="1"/>
        <v>176661</v>
      </c>
      <c r="H129" s="262"/>
    </row>
    <row r="130" spans="1:8" ht="17.25">
      <c r="A130" s="255" t="s">
        <v>845</v>
      </c>
      <c r="B130" s="256" t="s">
        <v>846</v>
      </c>
      <c r="C130" s="241" t="s">
        <v>847</v>
      </c>
      <c r="D130" s="264"/>
      <c r="E130" s="264">
        <v>17850</v>
      </c>
      <c r="F130" s="264"/>
      <c r="G130" s="264">
        <f t="shared" si="1"/>
        <v>158811</v>
      </c>
      <c r="H130" s="262"/>
    </row>
    <row r="131" spans="1:8" ht="17.25">
      <c r="A131" s="255" t="s">
        <v>918</v>
      </c>
      <c r="B131" s="256" t="s">
        <v>920</v>
      </c>
      <c r="C131" s="241" t="s">
        <v>919</v>
      </c>
      <c r="D131" s="264"/>
      <c r="E131" s="264">
        <v>16690</v>
      </c>
      <c r="F131" s="264"/>
      <c r="G131" s="264">
        <f t="shared" si="1"/>
        <v>142121</v>
      </c>
      <c r="H131" s="262"/>
    </row>
    <row r="132" spans="1:8" ht="17.25">
      <c r="A132" s="255"/>
      <c r="B132" s="263" t="s">
        <v>737</v>
      </c>
      <c r="C132" s="241" t="s">
        <v>736</v>
      </c>
      <c r="D132" s="264"/>
      <c r="E132" s="264">
        <v>3200</v>
      </c>
      <c r="F132" s="264"/>
      <c r="G132" s="264">
        <f t="shared" si="1"/>
        <v>138921</v>
      </c>
      <c r="H132" s="262"/>
    </row>
    <row r="133" spans="1:8" ht="17.25">
      <c r="A133" s="255" t="s">
        <v>973</v>
      </c>
      <c r="B133" s="263" t="s">
        <v>974</v>
      </c>
      <c r="C133" s="241" t="s">
        <v>762</v>
      </c>
      <c r="D133" s="264"/>
      <c r="E133" s="264">
        <v>2400</v>
      </c>
      <c r="F133" s="264"/>
      <c r="G133" s="264">
        <f t="shared" si="1"/>
        <v>136521</v>
      </c>
      <c r="H133" s="262"/>
    </row>
    <row r="134" spans="1:8" ht="17.25">
      <c r="A134" s="255" t="s">
        <v>981</v>
      </c>
      <c r="B134" s="256" t="s">
        <v>985</v>
      </c>
      <c r="C134" s="241" t="s">
        <v>986</v>
      </c>
      <c r="D134" s="264"/>
      <c r="E134" s="264">
        <v>1080</v>
      </c>
      <c r="F134" s="264"/>
      <c r="G134" s="264">
        <f t="shared" si="1"/>
        <v>135441</v>
      </c>
      <c r="H134" s="262"/>
    </row>
    <row r="135" spans="1:8" ht="17.25">
      <c r="A135" s="255" t="s">
        <v>990</v>
      </c>
      <c r="B135" s="256" t="s">
        <v>991</v>
      </c>
      <c r="C135" s="241" t="s">
        <v>989</v>
      </c>
      <c r="D135" s="264"/>
      <c r="E135" s="264">
        <v>7560</v>
      </c>
      <c r="F135" s="264"/>
      <c r="G135" s="264">
        <f t="shared" si="1"/>
        <v>127881</v>
      </c>
      <c r="H135" s="262"/>
    </row>
    <row r="136" spans="1:8" ht="17.25">
      <c r="A136" s="255" t="s">
        <v>998</v>
      </c>
      <c r="B136" s="256" t="s">
        <v>999</v>
      </c>
      <c r="C136" s="241" t="s">
        <v>1000</v>
      </c>
      <c r="D136" s="264"/>
      <c r="E136" s="264">
        <v>800</v>
      </c>
      <c r="F136" s="264"/>
      <c r="G136" s="264">
        <f t="shared" si="1"/>
        <v>127081</v>
      </c>
      <c r="H136" s="262"/>
    </row>
    <row r="137" spans="1:8" ht="17.25">
      <c r="A137" s="255" t="s">
        <v>1007</v>
      </c>
      <c r="B137" s="256" t="s">
        <v>1013</v>
      </c>
      <c r="C137" s="241" t="s">
        <v>1014</v>
      </c>
      <c r="D137" s="264"/>
      <c r="E137" s="264">
        <v>1080</v>
      </c>
      <c r="F137" s="264"/>
      <c r="G137" s="264">
        <f t="shared" si="1"/>
        <v>126001</v>
      </c>
      <c r="H137" s="262"/>
    </row>
    <row r="138" spans="1:8" ht="17.25">
      <c r="A138" s="255" t="s">
        <v>1021</v>
      </c>
      <c r="B138" s="256" t="s">
        <v>1026</v>
      </c>
      <c r="C138" s="241" t="s">
        <v>1027</v>
      </c>
      <c r="D138" s="264"/>
      <c r="E138" s="264">
        <v>15000</v>
      </c>
      <c r="F138" s="264"/>
      <c r="G138" s="264">
        <f t="shared" si="1"/>
        <v>111001</v>
      </c>
      <c r="H138" s="262"/>
    </row>
    <row r="139" spans="1:8" ht="17.25">
      <c r="A139" s="255" t="s">
        <v>947</v>
      </c>
      <c r="B139" s="256"/>
      <c r="C139" s="241" t="s">
        <v>1035</v>
      </c>
      <c r="D139" s="264"/>
      <c r="E139" s="264">
        <v>-420</v>
      </c>
      <c r="F139" s="264"/>
      <c r="G139" s="264">
        <f t="shared" si="1"/>
        <v>111421</v>
      </c>
      <c r="H139" s="262"/>
    </row>
    <row r="140" spans="1:8" ht="17.25">
      <c r="A140" s="255" t="s">
        <v>1055</v>
      </c>
      <c r="B140" s="256" t="s">
        <v>1076</v>
      </c>
      <c r="C140" s="241" t="s">
        <v>1075</v>
      </c>
      <c r="D140" s="264"/>
      <c r="E140" s="264">
        <v>1080</v>
      </c>
      <c r="F140" s="264"/>
      <c r="G140" s="264">
        <f t="shared" si="1"/>
        <v>110341</v>
      </c>
      <c r="H140" s="262"/>
    </row>
    <row r="141" spans="1:8" ht="17.25">
      <c r="A141" s="255" t="s">
        <v>1110</v>
      </c>
      <c r="B141" s="256" t="s">
        <v>1112</v>
      </c>
      <c r="C141" s="241" t="s">
        <v>847</v>
      </c>
      <c r="D141" s="264"/>
      <c r="E141" s="264">
        <v>19500</v>
      </c>
      <c r="F141" s="264"/>
      <c r="G141" s="264">
        <f t="shared" si="1"/>
        <v>90841</v>
      </c>
      <c r="H141" s="262"/>
    </row>
    <row r="142" spans="1:8" ht="17.25">
      <c r="A142" s="303">
        <v>22129</v>
      </c>
      <c r="B142" s="256"/>
      <c r="C142" s="241" t="s">
        <v>1139</v>
      </c>
      <c r="D142" s="264"/>
      <c r="E142" s="264">
        <v>-1170</v>
      </c>
      <c r="F142" s="264"/>
      <c r="G142" s="264">
        <f t="shared" si="1"/>
        <v>92011</v>
      </c>
      <c r="H142" s="262"/>
    </row>
    <row r="143" spans="1:8" ht="17.25">
      <c r="A143" s="430">
        <v>42948</v>
      </c>
      <c r="B143" s="256" t="s">
        <v>1141</v>
      </c>
      <c r="C143" s="241" t="s">
        <v>1140</v>
      </c>
      <c r="D143" s="264"/>
      <c r="E143" s="264">
        <v>1790</v>
      </c>
      <c r="F143" s="264"/>
      <c r="G143" s="264">
        <f t="shared" si="1"/>
        <v>90221</v>
      </c>
      <c r="H143" s="262"/>
    </row>
    <row r="144" spans="1:8" ht="17.25">
      <c r="A144" s="430" t="s">
        <v>1157</v>
      </c>
      <c r="B144" s="256" t="s">
        <v>1156</v>
      </c>
      <c r="C144" s="241" t="s">
        <v>1158</v>
      </c>
      <c r="D144" s="264"/>
      <c r="E144" s="264">
        <v>1080</v>
      </c>
      <c r="F144" s="264"/>
      <c r="G144" s="264">
        <f t="shared" si="1"/>
        <v>89141</v>
      </c>
      <c r="H144" s="262"/>
    </row>
    <row r="145" spans="1:8" ht="17.25">
      <c r="A145" s="430" t="s">
        <v>1197</v>
      </c>
      <c r="B145" s="256" t="s">
        <v>1198</v>
      </c>
      <c r="C145" s="241" t="s">
        <v>1184</v>
      </c>
      <c r="D145" s="264"/>
      <c r="E145" s="264">
        <v>1800</v>
      </c>
      <c r="F145" s="264"/>
      <c r="G145" s="264">
        <f t="shared" si="1"/>
        <v>87341</v>
      </c>
      <c r="H145" s="262"/>
    </row>
    <row r="146" spans="1:8" ht="17.25">
      <c r="A146" s="430"/>
      <c r="B146" s="256"/>
      <c r="C146" s="241" t="s">
        <v>1261</v>
      </c>
      <c r="D146" s="264"/>
      <c r="E146" s="264">
        <v>1080</v>
      </c>
      <c r="F146" s="264"/>
      <c r="G146" s="264">
        <f aca="true" t="shared" si="2" ref="G146:G152">G145-E146-F146</f>
        <v>86261</v>
      </c>
      <c r="H146" s="262"/>
    </row>
    <row r="147" spans="1:8" ht="17.25">
      <c r="A147" s="430" t="s">
        <v>1271</v>
      </c>
      <c r="B147" s="256" t="s">
        <v>1287</v>
      </c>
      <c r="C147" s="241" t="s">
        <v>1177</v>
      </c>
      <c r="D147" s="264"/>
      <c r="E147" s="351">
        <v>15000</v>
      </c>
      <c r="F147" s="351"/>
      <c r="G147" s="264">
        <f t="shared" si="2"/>
        <v>71261</v>
      </c>
      <c r="H147" s="262"/>
    </row>
    <row r="148" spans="1:8" ht="17.25">
      <c r="A148" s="430"/>
      <c r="B148" s="256" t="s">
        <v>1287</v>
      </c>
      <c r="C148" s="241" t="s">
        <v>1196</v>
      </c>
      <c r="D148" s="264"/>
      <c r="E148" s="351">
        <v>5000</v>
      </c>
      <c r="F148" s="351"/>
      <c r="G148" s="264">
        <f t="shared" si="2"/>
        <v>66261</v>
      </c>
      <c r="H148" s="262"/>
    </row>
    <row r="149" spans="1:8" ht="17.25">
      <c r="A149" s="430"/>
      <c r="B149" s="256"/>
      <c r="C149" s="241" t="s">
        <v>1178</v>
      </c>
      <c r="D149" s="264"/>
      <c r="E149" s="264"/>
      <c r="F149" s="351">
        <f>4320-1080-1080</f>
        <v>2160</v>
      </c>
      <c r="G149" s="264">
        <f t="shared" si="2"/>
        <v>64101</v>
      </c>
      <c r="H149" s="262"/>
    </row>
    <row r="150" spans="1:8" ht="17.25">
      <c r="A150" s="430" t="s">
        <v>1268</v>
      </c>
      <c r="B150" s="256" t="s">
        <v>1270</v>
      </c>
      <c r="C150" s="241" t="s">
        <v>1179</v>
      </c>
      <c r="D150" s="264"/>
      <c r="E150" s="264">
        <v>2500</v>
      </c>
      <c r="F150" s="351"/>
      <c r="G150" s="264">
        <f t="shared" si="2"/>
        <v>61601</v>
      </c>
      <c r="H150" s="262"/>
    </row>
    <row r="151" spans="1:8" ht="17.25">
      <c r="A151" s="430" t="s">
        <v>1262</v>
      </c>
      <c r="B151" s="256" t="s">
        <v>1263</v>
      </c>
      <c r="C151" s="241" t="s">
        <v>1195</v>
      </c>
      <c r="D151" s="264"/>
      <c r="E151" s="264">
        <v>12536</v>
      </c>
      <c r="F151" s="351"/>
      <c r="G151" s="264">
        <f t="shared" si="2"/>
        <v>49065</v>
      </c>
      <c r="H151" s="262"/>
    </row>
    <row r="152" spans="1:8" ht="17.25">
      <c r="A152" s="430" t="s">
        <v>1268</v>
      </c>
      <c r="B152" s="256" t="s">
        <v>1269</v>
      </c>
      <c r="C152" s="241"/>
      <c r="D152" s="264"/>
      <c r="E152" s="264">
        <v>1080</v>
      </c>
      <c r="F152" s="351"/>
      <c r="G152" s="264">
        <f t="shared" si="2"/>
        <v>47985</v>
      </c>
      <c r="H152" s="262"/>
    </row>
    <row r="153" spans="1:8" ht="18.75">
      <c r="A153" s="275" t="s">
        <v>1217</v>
      </c>
      <c r="B153" s="235"/>
      <c r="C153" s="115" t="s">
        <v>1218</v>
      </c>
      <c r="D153" s="264">
        <v>-47985</v>
      </c>
      <c r="E153" s="264"/>
      <c r="F153" s="351"/>
      <c r="G153" s="264">
        <f>G152+D153</f>
        <v>0</v>
      </c>
      <c r="H153" s="262"/>
    </row>
    <row r="154" spans="1:8" ht="17.25">
      <c r="A154" s="255"/>
      <c r="B154" s="256"/>
      <c r="C154" s="385" t="s">
        <v>1266</v>
      </c>
      <c r="D154" s="264">
        <v>-4701</v>
      </c>
      <c r="E154" s="264"/>
      <c r="F154" s="264"/>
      <c r="G154" s="264"/>
      <c r="H154" s="262"/>
    </row>
    <row r="155" spans="1:8" ht="18" thickBot="1">
      <c r="A155" s="301"/>
      <c r="B155" s="446"/>
      <c r="C155" s="447" t="s">
        <v>1199</v>
      </c>
      <c r="D155" s="416">
        <f>SUM(D8:D154)</f>
        <v>3830740</v>
      </c>
      <c r="E155" s="416">
        <f>SUM(E8:E154)</f>
        <v>786770</v>
      </c>
      <c r="F155" s="444">
        <f>SUM(F8:F154)</f>
        <v>2460</v>
      </c>
      <c r="G155" s="416">
        <f>D155-E155-F155</f>
        <v>3041510</v>
      </c>
      <c r="H155" s="417"/>
    </row>
    <row r="156" spans="4:7" ht="18" thickTop="1">
      <c r="D156" s="345"/>
      <c r="F156" s="472" t="s">
        <v>1267</v>
      </c>
      <c r="G156" s="454">
        <v>4701</v>
      </c>
    </row>
    <row r="157" ht="17.25">
      <c r="D157" s="309"/>
    </row>
    <row r="158" ht="17.25">
      <c r="D158" s="309"/>
    </row>
    <row r="159" spans="4:11" ht="17.25">
      <c r="D159" s="309"/>
      <c r="K159" s="302">
        <v>2000000</v>
      </c>
    </row>
  </sheetData>
  <sheetProtection/>
  <mergeCells count="2">
    <mergeCell ref="A1:G1"/>
    <mergeCell ref="A2:H2"/>
  </mergeCells>
  <printOptions/>
  <pageMargins left="0.21" right="0.15" top="0.34" bottom="0.39" header="0.28" footer="0.3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8515625" style="244" customWidth="1"/>
    <col min="2" max="2" width="8.421875" style="244" customWidth="1"/>
    <col min="3" max="3" width="25.8515625" style="244" customWidth="1"/>
    <col min="4" max="4" width="13.140625" style="244" customWidth="1"/>
    <col min="5" max="5" width="9.57421875" style="244" customWidth="1"/>
    <col min="6" max="6" width="6.28125" style="244" customWidth="1"/>
    <col min="7" max="7" width="12.140625" style="244" customWidth="1"/>
    <col min="8" max="8" width="10.8515625" style="244" customWidth="1"/>
    <col min="9" max="16384" width="9.140625" style="244" customWidth="1"/>
  </cols>
  <sheetData>
    <row r="1" spans="1:8" ht="17.25">
      <c r="A1" s="515" t="s">
        <v>709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1138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1190</v>
      </c>
      <c r="B3" s="242"/>
      <c r="C3" s="242"/>
      <c r="D3" s="242"/>
      <c r="E3" s="242"/>
      <c r="F3" s="242"/>
      <c r="G3" s="242" t="s">
        <v>784</v>
      </c>
      <c r="H3" s="357" t="s">
        <v>785</v>
      </c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 t="s">
        <v>745</v>
      </c>
      <c r="B6" s="256" t="s">
        <v>746</v>
      </c>
      <c r="C6" s="375" t="s">
        <v>786</v>
      </c>
      <c r="D6" s="257"/>
      <c r="E6" s="257"/>
      <c r="F6" s="257"/>
      <c r="G6" s="258"/>
      <c r="H6" s="260"/>
    </row>
    <row r="7" spans="1:8" ht="17.25">
      <c r="A7" s="255"/>
      <c r="B7" s="256"/>
      <c r="C7" s="239"/>
      <c r="D7" s="259"/>
      <c r="E7" s="259"/>
      <c r="F7" s="259"/>
      <c r="G7" s="258"/>
      <c r="H7" s="260"/>
    </row>
    <row r="8" spans="1:8" ht="17.25">
      <c r="A8" s="349"/>
      <c r="B8" s="263" t="s">
        <v>885</v>
      </c>
      <c r="C8" s="385" t="s">
        <v>955</v>
      </c>
      <c r="D8" s="264">
        <v>214300</v>
      </c>
      <c r="E8" s="264"/>
      <c r="F8" s="264"/>
      <c r="G8" s="264"/>
      <c r="H8" s="260" t="s">
        <v>954</v>
      </c>
    </row>
    <row r="9" spans="1:10" ht="17.25">
      <c r="A9" s="255"/>
      <c r="B9" s="256"/>
      <c r="C9" s="241" t="s">
        <v>956</v>
      </c>
      <c r="D9" s="264"/>
      <c r="E9" s="264"/>
      <c r="F9" s="264"/>
      <c r="G9" s="264"/>
      <c r="H9" s="260"/>
      <c r="J9" s="244">
        <v>214300</v>
      </c>
    </row>
    <row r="10" spans="1:8" ht="17.25">
      <c r="A10" s="255"/>
      <c r="B10" s="256"/>
      <c r="C10" s="115"/>
      <c r="D10" s="257"/>
      <c r="E10" s="257"/>
      <c r="F10" s="264"/>
      <c r="G10" s="264"/>
      <c r="H10" s="260"/>
    </row>
    <row r="11" spans="1:10" ht="17.25">
      <c r="A11" s="255"/>
      <c r="B11" s="256"/>
      <c r="C11" s="115"/>
      <c r="D11" s="259"/>
      <c r="E11" s="259"/>
      <c r="F11" s="259"/>
      <c r="G11" s="258"/>
      <c r="H11" s="260"/>
      <c r="J11" s="244">
        <v>76860</v>
      </c>
    </row>
    <row r="12" spans="1:10" ht="17.25">
      <c r="A12" s="255"/>
      <c r="B12" s="256"/>
      <c r="C12" s="115" t="s">
        <v>997</v>
      </c>
      <c r="D12" s="259">
        <v>-214300</v>
      </c>
      <c r="E12" s="259"/>
      <c r="F12" s="259"/>
      <c r="G12" s="258"/>
      <c r="H12" s="260"/>
      <c r="J12" s="244">
        <f>J9-J11</f>
        <v>137440</v>
      </c>
    </row>
    <row r="13" spans="1:8" ht="17.25">
      <c r="A13" s="255"/>
      <c r="B13" s="256"/>
      <c r="C13" s="375"/>
      <c r="D13" s="259"/>
      <c r="E13" s="259"/>
      <c r="F13" s="259"/>
      <c r="G13" s="258"/>
      <c r="H13" s="260"/>
    </row>
    <row r="14" spans="1:8" ht="17.25">
      <c r="A14" s="255"/>
      <c r="B14" s="329"/>
      <c r="C14" s="115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256"/>
      <c r="C16" s="115"/>
      <c r="D16" s="259"/>
      <c r="E16" s="259"/>
      <c r="F16" s="259"/>
      <c r="G16" s="258"/>
      <c r="H16" s="260"/>
    </row>
    <row r="17" spans="1:8" ht="17.25">
      <c r="A17" s="255"/>
      <c r="B17" s="329"/>
      <c r="C17" s="115"/>
      <c r="D17" s="259"/>
      <c r="E17" s="259"/>
      <c r="F17" s="259"/>
      <c r="G17" s="258"/>
      <c r="H17" s="260"/>
    </row>
    <row r="18" spans="1:8" ht="17.25">
      <c r="A18" s="255"/>
      <c r="B18" s="256"/>
      <c r="C18" s="115"/>
      <c r="D18" s="259"/>
      <c r="E18" s="259"/>
      <c r="F18" s="259"/>
      <c r="G18" s="258"/>
      <c r="H18" s="260"/>
    </row>
    <row r="19" spans="1:8" ht="17.25">
      <c r="A19" s="255"/>
      <c r="B19" s="256"/>
      <c r="C19" s="115"/>
      <c r="D19" s="259"/>
      <c r="E19" s="259"/>
      <c r="F19" s="259"/>
      <c r="G19" s="258"/>
      <c r="H19" s="260"/>
    </row>
    <row r="20" spans="1:8" ht="17.25">
      <c r="A20" s="255"/>
      <c r="B20" s="329"/>
      <c r="C20" s="115"/>
      <c r="D20" s="259"/>
      <c r="E20" s="259"/>
      <c r="F20" s="259"/>
      <c r="G20" s="258"/>
      <c r="H20" s="260"/>
    </row>
    <row r="21" spans="1:10" ht="17.25">
      <c r="A21" s="255"/>
      <c r="B21" s="256"/>
      <c r="C21" s="115"/>
      <c r="D21" s="259"/>
      <c r="E21" s="259"/>
      <c r="F21" s="259"/>
      <c r="G21" s="258"/>
      <c r="H21" s="260"/>
      <c r="J21" s="244">
        <f>78*8/9</f>
        <v>69.33333333333333</v>
      </c>
    </row>
    <row r="22" spans="1:8" ht="17.25">
      <c r="A22" s="255"/>
      <c r="B22" s="263"/>
      <c r="C22" s="241"/>
      <c r="D22" s="311"/>
      <c r="E22" s="311"/>
      <c r="F22" s="311"/>
      <c r="G22" s="312"/>
      <c r="H22" s="260"/>
    </row>
    <row r="23" spans="1:8" ht="18" thickBot="1">
      <c r="A23" s="255"/>
      <c r="B23" s="313"/>
      <c r="C23" s="301" t="s">
        <v>133</v>
      </c>
      <c r="D23" s="314">
        <f>SUM(D6:D21)</f>
        <v>0</v>
      </c>
      <c r="E23" s="342">
        <f>SUM(E6:E21)</f>
        <v>0</v>
      </c>
      <c r="F23" s="314">
        <f>SUM(F6:F21)</f>
        <v>0</v>
      </c>
      <c r="G23" s="331">
        <f>D23-E23-F23</f>
        <v>0</v>
      </c>
      <c r="H23" s="260"/>
    </row>
    <row r="24" ht="18" thickTop="1"/>
    <row r="29" ht="17.25">
      <c r="D29" s="350"/>
    </row>
  </sheetData>
  <sheetProtection/>
  <mergeCells count="2">
    <mergeCell ref="A1:G1"/>
    <mergeCell ref="A2:H2"/>
  </mergeCells>
  <printOptions/>
  <pageMargins left="0.65" right="0.21" top="0.34" bottom="0.48" header="0.28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7.8515625" style="244" customWidth="1"/>
    <col min="2" max="2" width="8.57421875" style="244" customWidth="1"/>
    <col min="3" max="3" width="30.28125" style="244" customWidth="1"/>
    <col min="4" max="4" width="11.57421875" style="244" customWidth="1"/>
    <col min="5" max="5" width="9.57421875" style="244" customWidth="1"/>
    <col min="6" max="6" width="8.57421875" style="244" customWidth="1"/>
    <col min="7" max="7" width="12.140625" style="244" customWidth="1"/>
    <col min="8" max="8" width="8.140625" style="244" customWidth="1"/>
    <col min="9" max="9" width="9.140625" style="244" customWidth="1"/>
    <col min="10" max="10" width="10.7109375" style="244" customWidth="1"/>
    <col min="11" max="16384" width="9.140625" style="244" customWidth="1"/>
  </cols>
  <sheetData>
    <row r="2" spans="1:8" ht="17.25">
      <c r="A2" s="515" t="s">
        <v>709</v>
      </c>
      <c r="B2" s="515"/>
      <c r="C2" s="515"/>
      <c r="D2" s="515"/>
      <c r="E2" s="515"/>
      <c r="F2" s="515"/>
      <c r="G2" s="515"/>
      <c r="H2" s="242"/>
    </row>
    <row r="3" spans="1:8" ht="17.25">
      <c r="A3" s="515" t="s">
        <v>1252</v>
      </c>
      <c r="B3" s="515"/>
      <c r="C3" s="515"/>
      <c r="D3" s="515"/>
      <c r="E3" s="515"/>
      <c r="F3" s="515"/>
      <c r="G3" s="515"/>
      <c r="H3" s="515"/>
    </row>
    <row r="4" spans="1:8" ht="17.25">
      <c r="A4" s="242" t="s">
        <v>1192</v>
      </c>
      <c r="B4" s="242"/>
      <c r="C4" s="242"/>
      <c r="D4" s="242"/>
      <c r="E4" s="242"/>
      <c r="F4" s="242"/>
      <c r="G4" s="242" t="s">
        <v>743</v>
      </c>
      <c r="H4" s="357" t="s">
        <v>744</v>
      </c>
    </row>
    <row r="5" spans="1:8" ht="17.25">
      <c r="A5" s="326" t="s">
        <v>34</v>
      </c>
      <c r="B5" s="326" t="s">
        <v>18</v>
      </c>
      <c r="C5" s="323" t="s">
        <v>4</v>
      </c>
      <c r="D5" s="248" t="s">
        <v>33</v>
      </c>
      <c r="E5" s="248" t="s">
        <v>1</v>
      </c>
      <c r="F5" s="248" t="s">
        <v>101</v>
      </c>
      <c r="G5" s="249" t="s">
        <v>2</v>
      </c>
      <c r="H5" s="247" t="s">
        <v>3</v>
      </c>
    </row>
    <row r="6" spans="1:8" ht="17.25">
      <c r="A6" s="250"/>
      <c r="B6" s="250"/>
      <c r="C6" s="251"/>
      <c r="D6" s="252" t="s">
        <v>0</v>
      </c>
      <c r="E6" s="252"/>
      <c r="F6" s="252"/>
      <c r="G6" s="253"/>
      <c r="H6" s="328"/>
    </row>
    <row r="7" spans="1:8" ht="17.25">
      <c r="A7" s="255" t="s">
        <v>745</v>
      </c>
      <c r="B7" s="256" t="s">
        <v>746</v>
      </c>
      <c r="C7" s="376" t="s">
        <v>787</v>
      </c>
      <c r="D7" s="257"/>
      <c r="E7" s="257"/>
      <c r="F7" s="257"/>
      <c r="G7" s="258"/>
      <c r="H7" s="260"/>
    </row>
    <row r="8" spans="1:12" ht="17.25">
      <c r="A8" s="255"/>
      <c r="B8" s="256"/>
      <c r="C8" s="376"/>
      <c r="D8" s="259"/>
      <c r="E8" s="259"/>
      <c r="F8" s="259"/>
      <c r="G8" s="258"/>
      <c r="H8" s="260"/>
      <c r="J8" s="347"/>
      <c r="K8" s="348"/>
      <c r="L8" s="308"/>
    </row>
    <row r="9" spans="1:12" ht="17.25">
      <c r="A9" s="255"/>
      <c r="B9" s="256" t="s">
        <v>897</v>
      </c>
      <c r="C9" s="115" t="s">
        <v>899</v>
      </c>
      <c r="D9" s="257">
        <v>157040</v>
      </c>
      <c r="E9" s="257"/>
      <c r="F9" s="257"/>
      <c r="G9" s="258">
        <v>157040</v>
      </c>
      <c r="H9" s="240" t="s">
        <v>702</v>
      </c>
      <c r="J9" s="308"/>
      <c r="K9" s="308"/>
      <c r="L9" s="308"/>
    </row>
    <row r="10" spans="1:8" ht="17.25">
      <c r="A10" s="255"/>
      <c r="B10" s="256"/>
      <c r="C10" s="115" t="s">
        <v>898</v>
      </c>
      <c r="D10" s="259"/>
      <c r="E10" s="259"/>
      <c r="F10" s="259"/>
      <c r="G10" s="258"/>
      <c r="H10" s="260"/>
    </row>
    <row r="11" spans="1:8" ht="17.25">
      <c r="A11" s="255" t="s">
        <v>1092</v>
      </c>
      <c r="B11" s="256" t="s">
        <v>1095</v>
      </c>
      <c r="C11" s="115" t="s">
        <v>1093</v>
      </c>
      <c r="D11" s="259"/>
      <c r="E11" s="259">
        <v>4000</v>
      </c>
      <c r="F11" s="259"/>
      <c r="G11" s="258">
        <f>G9-E11</f>
        <v>153040</v>
      </c>
      <c r="H11" s="260"/>
    </row>
    <row r="12" spans="1:8" ht="17.25">
      <c r="A12" s="255" t="s">
        <v>1116</v>
      </c>
      <c r="B12" s="256" t="s">
        <v>1119</v>
      </c>
      <c r="C12" s="115" t="s">
        <v>1120</v>
      </c>
      <c r="D12" s="257"/>
      <c r="E12" s="257">
        <v>800</v>
      </c>
      <c r="F12" s="257"/>
      <c r="G12" s="258">
        <f>G11-E12</f>
        <v>152240</v>
      </c>
      <c r="H12" s="260"/>
    </row>
    <row r="13" spans="1:8" ht="17.25">
      <c r="A13" s="255"/>
      <c r="B13" s="256" t="s">
        <v>1122</v>
      </c>
      <c r="C13" s="115" t="s">
        <v>1121</v>
      </c>
      <c r="D13" s="257"/>
      <c r="E13" s="259">
        <v>2500</v>
      </c>
      <c r="F13" s="259"/>
      <c r="G13" s="258">
        <f>G12-E13</f>
        <v>149740</v>
      </c>
      <c r="H13" s="260"/>
    </row>
    <row r="14" spans="1:9" ht="17.25">
      <c r="A14" s="255" t="s">
        <v>1142</v>
      </c>
      <c r="B14" s="256" t="s">
        <v>1144</v>
      </c>
      <c r="C14" s="115" t="s">
        <v>1008</v>
      </c>
      <c r="D14" s="257"/>
      <c r="E14" s="259">
        <v>145600</v>
      </c>
      <c r="F14" s="259"/>
      <c r="G14" s="258">
        <f>G13-E14</f>
        <v>4140</v>
      </c>
      <c r="H14" s="260"/>
      <c r="I14" s="244">
        <v>4140</v>
      </c>
    </row>
    <row r="15" spans="1:8" ht="17.25">
      <c r="A15" s="255"/>
      <c r="B15" s="256"/>
      <c r="C15" s="115"/>
      <c r="D15" s="257"/>
      <c r="E15" s="259"/>
      <c r="F15" s="259"/>
      <c r="G15" s="258"/>
      <c r="H15" s="260"/>
    </row>
    <row r="16" spans="1:8" ht="17.25">
      <c r="A16" s="255"/>
      <c r="B16" s="256"/>
      <c r="C16" s="115"/>
      <c r="D16" s="257"/>
      <c r="E16" s="259"/>
      <c r="F16" s="259"/>
      <c r="G16" s="258"/>
      <c r="H16" s="260"/>
    </row>
    <row r="17" spans="1:8" ht="17.25">
      <c r="A17" s="255"/>
      <c r="B17" s="256"/>
      <c r="C17" s="115" t="s">
        <v>929</v>
      </c>
      <c r="D17" s="257">
        <v>344000</v>
      </c>
      <c r="E17" s="259"/>
      <c r="F17" s="259"/>
      <c r="G17" s="258">
        <v>344000</v>
      </c>
      <c r="H17" s="260" t="s">
        <v>59</v>
      </c>
    </row>
    <row r="18" spans="1:8" ht="17.25">
      <c r="A18" s="255"/>
      <c r="B18" s="256"/>
      <c r="C18" s="115" t="s">
        <v>930</v>
      </c>
      <c r="D18" s="259"/>
      <c r="E18" s="259"/>
      <c r="F18" s="259"/>
      <c r="G18" s="258"/>
      <c r="H18" s="260"/>
    </row>
    <row r="19" spans="1:8" ht="17.25">
      <c r="A19" s="255" t="s">
        <v>978</v>
      </c>
      <c r="B19" s="256" t="s">
        <v>979</v>
      </c>
      <c r="C19" s="115" t="s">
        <v>980</v>
      </c>
      <c r="D19" s="259"/>
      <c r="E19" s="259">
        <v>329700</v>
      </c>
      <c r="F19" s="259"/>
      <c r="G19" s="258">
        <f>G17-E19</f>
        <v>14300</v>
      </c>
      <c r="H19" s="260"/>
    </row>
    <row r="20" spans="1:8" ht="17.25">
      <c r="A20" s="255" t="s">
        <v>1007</v>
      </c>
      <c r="B20" s="256" t="s">
        <v>1009</v>
      </c>
      <c r="C20" s="115" t="s">
        <v>1010</v>
      </c>
      <c r="D20" s="259"/>
      <c r="E20" s="259">
        <v>800</v>
      </c>
      <c r="F20" s="259"/>
      <c r="G20" s="258">
        <f>G19-E20</f>
        <v>13500</v>
      </c>
      <c r="H20" s="260"/>
    </row>
    <row r="21" spans="1:9" ht="17.25">
      <c r="A21" s="255" t="s">
        <v>1221</v>
      </c>
      <c r="B21" s="256" t="s">
        <v>1222</v>
      </c>
      <c r="C21" s="419" t="s">
        <v>1169</v>
      </c>
      <c r="D21" s="259"/>
      <c r="E21" s="264">
        <v>3330</v>
      </c>
      <c r="F21" s="351"/>
      <c r="G21" s="258">
        <f>G20-E21-F21</f>
        <v>10170</v>
      </c>
      <c r="H21" s="260"/>
      <c r="I21" s="244">
        <v>10170</v>
      </c>
    </row>
    <row r="22" spans="1:8" ht="17.25">
      <c r="A22" s="255"/>
      <c r="B22" s="256"/>
      <c r="C22" s="115"/>
      <c r="D22" s="259"/>
      <c r="E22" s="259"/>
      <c r="F22" s="259"/>
      <c r="G22" s="258"/>
      <c r="H22" s="260"/>
    </row>
    <row r="23" spans="1:8" ht="17.25">
      <c r="A23" s="255"/>
      <c r="B23" s="256"/>
      <c r="C23" s="115"/>
      <c r="D23" s="259"/>
      <c r="E23" s="259"/>
      <c r="F23" s="259"/>
      <c r="G23" s="258"/>
      <c r="H23" s="260"/>
    </row>
    <row r="24" spans="1:8" ht="17.25">
      <c r="A24" s="255"/>
      <c r="B24" s="256"/>
      <c r="C24" s="115" t="s">
        <v>931</v>
      </c>
      <c r="D24" s="259">
        <v>19955</v>
      </c>
      <c r="E24" s="257"/>
      <c r="F24" s="259"/>
      <c r="G24" s="258">
        <v>19955</v>
      </c>
      <c r="H24" s="260" t="s">
        <v>1020</v>
      </c>
    </row>
    <row r="25" spans="1:10" ht="17.25">
      <c r="A25" s="255" t="s">
        <v>771</v>
      </c>
      <c r="B25" s="329" t="s">
        <v>932</v>
      </c>
      <c r="C25" s="115" t="s">
        <v>933</v>
      </c>
      <c r="D25" s="259"/>
      <c r="E25" s="414">
        <v>11415</v>
      </c>
      <c r="F25" s="259"/>
      <c r="G25" s="258">
        <f>G24-E25</f>
        <v>8540</v>
      </c>
      <c r="H25" s="260"/>
      <c r="J25" s="244">
        <v>520995</v>
      </c>
    </row>
    <row r="26" spans="1:10" ht="17.25">
      <c r="A26" s="255" t="s">
        <v>831</v>
      </c>
      <c r="B26" s="256" t="s">
        <v>843</v>
      </c>
      <c r="C26" s="241" t="s">
        <v>842</v>
      </c>
      <c r="D26" s="264"/>
      <c r="E26" s="424">
        <v>7115</v>
      </c>
      <c r="F26" s="259"/>
      <c r="G26" s="258">
        <f>G25-E26</f>
        <v>1425</v>
      </c>
      <c r="H26" s="260"/>
      <c r="I26" s="244">
        <v>1425</v>
      </c>
      <c r="J26" s="244">
        <v>113005</v>
      </c>
    </row>
    <row r="27" spans="1:8" ht="17.25">
      <c r="A27" s="255"/>
      <c r="B27" s="256"/>
      <c r="C27" s="422"/>
      <c r="D27" s="423"/>
      <c r="E27" s="257"/>
      <c r="F27" s="259"/>
      <c r="G27" s="258"/>
      <c r="H27" s="260"/>
    </row>
    <row r="28" spans="1:15" ht="17.25">
      <c r="A28" s="255"/>
      <c r="B28" s="329"/>
      <c r="C28" s="115"/>
      <c r="D28" s="259"/>
      <c r="E28" s="259"/>
      <c r="F28" s="259"/>
      <c r="G28" s="258"/>
      <c r="H28" s="260"/>
      <c r="L28" s="256"/>
      <c r="M28" s="241"/>
      <c r="N28" s="264"/>
      <c r="O28" s="424"/>
    </row>
    <row r="29" spans="1:8" ht="17.25">
      <c r="A29" s="255"/>
      <c r="B29" s="329"/>
      <c r="C29" s="385" t="s">
        <v>1266</v>
      </c>
      <c r="D29" s="257">
        <v>-15735</v>
      </c>
      <c r="E29" s="257"/>
      <c r="F29" s="257"/>
      <c r="G29" s="258"/>
      <c r="H29" s="260"/>
    </row>
    <row r="30" spans="1:8" ht="17.25">
      <c r="A30" s="255"/>
      <c r="B30" s="256"/>
      <c r="C30" s="115"/>
      <c r="D30" s="257"/>
      <c r="E30" s="257"/>
      <c r="F30" s="257"/>
      <c r="G30" s="258"/>
      <c r="H30" s="260"/>
    </row>
    <row r="31" spans="1:10" ht="17.25">
      <c r="A31" s="255"/>
      <c r="B31" s="263"/>
      <c r="C31" s="241"/>
      <c r="D31" s="311"/>
      <c r="E31" s="311"/>
      <c r="F31" s="311"/>
      <c r="G31" s="312"/>
      <c r="H31" s="260"/>
      <c r="J31" s="244">
        <v>634000</v>
      </c>
    </row>
    <row r="32" spans="1:10" ht="18" thickBot="1">
      <c r="A32" s="255"/>
      <c r="B32" s="313"/>
      <c r="C32" s="301" t="s">
        <v>133</v>
      </c>
      <c r="D32" s="314">
        <f>SUM(D7:D30)</f>
        <v>505260</v>
      </c>
      <c r="E32" s="342">
        <f>SUM(E7:E30)</f>
        <v>505260</v>
      </c>
      <c r="F32" s="342">
        <f>SUM(F7:F30)</f>
        <v>0</v>
      </c>
      <c r="G32" s="331">
        <f>D32-E32-F32</f>
        <v>0</v>
      </c>
      <c r="H32" s="260"/>
      <c r="I32" s="244">
        <f>SUM(I8:I31)</f>
        <v>15735</v>
      </c>
      <c r="J32" s="244">
        <v>-113005</v>
      </c>
    </row>
    <row r="33" spans="6:10" ht="18" thickTop="1">
      <c r="F33" s="350" t="s">
        <v>1220</v>
      </c>
      <c r="G33" s="420">
        <v>15735</v>
      </c>
      <c r="J33" s="425">
        <f>SUM(J31:J32)</f>
        <v>520995</v>
      </c>
    </row>
    <row r="38" ht="17.25">
      <c r="D38" s="350"/>
    </row>
  </sheetData>
  <sheetProtection/>
  <mergeCells count="2">
    <mergeCell ref="A2:G2"/>
    <mergeCell ref="A3:H3"/>
  </mergeCells>
  <printOptions/>
  <pageMargins left="0.52" right="0.21" top="0.34" bottom="0.48" header="0.28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7.28125" style="244" customWidth="1"/>
    <col min="4" max="4" width="12.00390625" style="244" customWidth="1"/>
    <col min="5" max="5" width="8.57421875" style="244" customWidth="1"/>
    <col min="6" max="6" width="8.421875" style="244" customWidth="1"/>
    <col min="7" max="7" width="12.140625" style="244" customWidth="1"/>
    <col min="8" max="8" width="9.7109375" style="244" customWidth="1"/>
    <col min="9" max="16384" width="9.140625" style="244" customWidth="1"/>
  </cols>
  <sheetData>
    <row r="1" spans="1:8" ht="17.25">
      <c r="A1" s="515" t="s">
        <v>709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1219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1190</v>
      </c>
      <c r="B3" s="242"/>
      <c r="C3" s="242"/>
      <c r="D3" s="242"/>
      <c r="E3" s="242"/>
      <c r="F3" s="242"/>
      <c r="G3" s="242" t="s">
        <v>743</v>
      </c>
      <c r="H3" s="357" t="s">
        <v>747</v>
      </c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 t="s">
        <v>745</v>
      </c>
      <c r="B6" s="256" t="s">
        <v>746</v>
      </c>
      <c r="C6" s="239" t="s">
        <v>894</v>
      </c>
      <c r="D6" s="257"/>
      <c r="E6" s="257"/>
      <c r="F6" s="257"/>
      <c r="G6" s="258"/>
      <c r="H6" s="260"/>
    </row>
    <row r="7" spans="1:12" ht="17.25">
      <c r="A7" s="255"/>
      <c r="B7" s="256"/>
      <c r="C7" s="375"/>
      <c r="D7" s="259"/>
      <c r="E7" s="259"/>
      <c r="F7" s="259"/>
      <c r="G7" s="258"/>
      <c r="H7" s="260"/>
      <c r="J7" s="347"/>
      <c r="K7" s="348"/>
      <c r="L7" s="308"/>
    </row>
    <row r="8" spans="1:12" ht="17.25">
      <c r="A8" s="255"/>
      <c r="B8" s="256" t="s">
        <v>893</v>
      </c>
      <c r="C8" s="115" t="s">
        <v>895</v>
      </c>
      <c r="D8" s="257">
        <v>35500</v>
      </c>
      <c r="E8" s="257"/>
      <c r="F8" s="257"/>
      <c r="G8" s="258">
        <v>35500</v>
      </c>
      <c r="H8" s="260" t="s">
        <v>1006</v>
      </c>
      <c r="J8" s="308"/>
      <c r="K8" s="308"/>
      <c r="L8" s="308"/>
    </row>
    <row r="9" spans="1:8" ht="17.25">
      <c r="A9" s="255"/>
      <c r="B9" s="256"/>
      <c r="C9" s="115" t="s">
        <v>896</v>
      </c>
      <c r="D9" s="259"/>
      <c r="E9" s="259"/>
      <c r="F9" s="259"/>
      <c r="G9" s="258"/>
      <c r="H9" s="260"/>
    </row>
    <row r="10" spans="1:8" ht="17.25">
      <c r="A10" s="255" t="s">
        <v>1051</v>
      </c>
      <c r="B10" s="256" t="s">
        <v>1050</v>
      </c>
      <c r="C10" s="115" t="s">
        <v>1052</v>
      </c>
      <c r="D10" s="259"/>
      <c r="E10" s="259">
        <v>11000</v>
      </c>
      <c r="F10" s="259"/>
      <c r="G10" s="258">
        <f>G8-E10</f>
        <v>24500</v>
      </c>
      <c r="H10" s="260"/>
    </row>
    <row r="11" spans="1:8" ht="17.25">
      <c r="A11" s="349" t="s">
        <v>1051</v>
      </c>
      <c r="B11" s="256" t="s">
        <v>1053</v>
      </c>
      <c r="C11" s="115" t="s">
        <v>1054</v>
      </c>
      <c r="D11" s="257"/>
      <c r="E11" s="257">
        <v>12550</v>
      </c>
      <c r="F11" s="257"/>
      <c r="G11" s="258">
        <f>G10-E11</f>
        <v>11950</v>
      </c>
      <c r="H11" s="260"/>
    </row>
    <row r="12" spans="1:8" ht="17.25">
      <c r="A12" s="255" t="s">
        <v>1200</v>
      </c>
      <c r="B12" s="256" t="s">
        <v>1201</v>
      </c>
      <c r="C12" s="115" t="s">
        <v>1202</v>
      </c>
      <c r="D12" s="259"/>
      <c r="E12" s="264">
        <v>11950</v>
      </c>
      <c r="F12" s="351"/>
      <c r="G12" s="258">
        <f>G11-E12-F12</f>
        <v>0</v>
      </c>
      <c r="H12" s="260"/>
    </row>
    <row r="13" spans="1:9" ht="17.25">
      <c r="A13" s="255"/>
      <c r="B13" s="256"/>
      <c r="C13" s="115"/>
      <c r="D13" s="259"/>
      <c r="E13" s="259"/>
      <c r="F13" s="259"/>
      <c r="G13" s="258"/>
      <c r="H13" s="260"/>
      <c r="I13" s="244">
        <v>17680</v>
      </c>
    </row>
    <row r="14" spans="1:9" ht="17.25">
      <c r="A14" s="255"/>
      <c r="B14" s="256"/>
      <c r="C14" s="115"/>
      <c r="D14" s="259"/>
      <c r="E14" s="259"/>
      <c r="F14" s="259"/>
      <c r="G14" s="258"/>
      <c r="H14" s="260"/>
      <c r="I14" s="244">
        <v>11950</v>
      </c>
    </row>
    <row r="15" spans="1:9" ht="17.25">
      <c r="A15" s="255"/>
      <c r="B15" s="256"/>
      <c r="C15" s="115"/>
      <c r="D15" s="259"/>
      <c r="E15" s="259"/>
      <c r="F15" s="259"/>
      <c r="G15" s="258"/>
      <c r="H15" s="260"/>
      <c r="I15" s="244">
        <f>I13-I14</f>
        <v>5730</v>
      </c>
    </row>
    <row r="16" spans="1:8" ht="17.25">
      <c r="A16" s="255"/>
      <c r="B16" s="329"/>
      <c r="C16" s="115"/>
      <c r="D16" s="259"/>
      <c r="E16" s="259"/>
      <c r="F16" s="259"/>
      <c r="G16" s="258"/>
      <c r="H16" s="260"/>
    </row>
    <row r="17" spans="1:8" ht="17.25">
      <c r="A17" s="255"/>
      <c r="B17" s="256"/>
      <c r="C17" s="115"/>
      <c r="D17" s="259"/>
      <c r="E17" s="259"/>
      <c r="F17" s="259"/>
      <c r="G17" s="258"/>
      <c r="H17" s="260"/>
    </row>
    <row r="18" spans="1:8" ht="17.25">
      <c r="A18" s="255"/>
      <c r="B18" s="256"/>
      <c r="C18" s="115"/>
      <c r="D18" s="259"/>
      <c r="E18" s="259"/>
      <c r="F18" s="259"/>
      <c r="G18" s="258"/>
      <c r="H18" s="260"/>
    </row>
    <row r="19" spans="1:8" ht="17.25">
      <c r="A19" s="255"/>
      <c r="B19" s="329"/>
      <c r="C19" s="115"/>
      <c r="D19" s="259"/>
      <c r="E19" s="259"/>
      <c r="F19" s="259"/>
      <c r="G19" s="258"/>
      <c r="H19" s="260"/>
    </row>
    <row r="20" spans="1:8" ht="17.25">
      <c r="A20" s="255"/>
      <c r="B20" s="256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329"/>
      <c r="C22" s="115"/>
      <c r="D22" s="259"/>
      <c r="E22" s="259"/>
      <c r="F22" s="259"/>
      <c r="G22" s="258"/>
      <c r="H22" s="260"/>
    </row>
    <row r="23" spans="1:8" ht="17.25">
      <c r="A23" s="255"/>
      <c r="B23" s="256"/>
      <c r="C23" s="115"/>
      <c r="D23" s="259"/>
      <c r="E23" s="259"/>
      <c r="F23" s="259"/>
      <c r="G23" s="258"/>
      <c r="H23" s="260"/>
    </row>
    <row r="24" spans="1:8" ht="17.25">
      <c r="A24" s="255"/>
      <c r="B24" s="263"/>
      <c r="C24" s="241"/>
      <c r="D24" s="311"/>
      <c r="E24" s="311"/>
      <c r="F24" s="311"/>
      <c r="G24" s="312"/>
      <c r="H24" s="260"/>
    </row>
    <row r="25" spans="1:8" ht="18" thickBot="1">
      <c r="A25" s="255"/>
      <c r="B25" s="313"/>
      <c r="C25" s="301" t="s">
        <v>133</v>
      </c>
      <c r="D25" s="314">
        <f>SUM(D6:D23)</f>
        <v>35500</v>
      </c>
      <c r="E25" s="342">
        <f>SUM(E6:E23)</f>
        <v>35500</v>
      </c>
      <c r="F25" s="342">
        <f>SUM(F6:F23)</f>
        <v>0</v>
      </c>
      <c r="G25" s="331">
        <f>D25-E25-F25</f>
        <v>0</v>
      </c>
      <c r="H25" s="260"/>
    </row>
    <row r="26" ht="18" thickTop="1"/>
    <row r="31" ht="17.25">
      <c r="D31" s="350"/>
    </row>
  </sheetData>
  <sheetProtection/>
  <mergeCells count="2">
    <mergeCell ref="A1:G1"/>
    <mergeCell ref="A2:H2"/>
  </mergeCells>
  <printOptions/>
  <pageMargins left="0.65" right="0.15" top="0.34" bottom="0.48" header="0.28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5.00390625" style="244" customWidth="1"/>
    <col min="4" max="4" width="10.7109375" style="244" customWidth="1"/>
    <col min="5" max="5" width="9.140625" style="244" customWidth="1"/>
    <col min="6" max="6" width="6.57421875" style="244" customWidth="1"/>
    <col min="7" max="7" width="12.140625" style="244" customWidth="1"/>
    <col min="8" max="8" width="10.8515625" style="244" customWidth="1"/>
    <col min="9" max="11" width="9.140625" style="244" customWidth="1"/>
    <col min="12" max="12" width="11.421875" style="244" customWidth="1"/>
    <col min="13" max="16384" width="9.140625" style="244" customWidth="1"/>
  </cols>
  <sheetData>
    <row r="1" spans="1:8" ht="17.25">
      <c r="A1" s="515" t="s">
        <v>709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1253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1192</v>
      </c>
      <c r="B3" s="242"/>
      <c r="C3" s="242"/>
      <c r="D3" s="242"/>
      <c r="E3" s="242"/>
      <c r="F3" s="242"/>
      <c r="G3" s="242" t="s">
        <v>782</v>
      </c>
      <c r="H3" s="357" t="s">
        <v>788</v>
      </c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 t="s">
        <v>745</v>
      </c>
      <c r="B6" s="256" t="s">
        <v>746</v>
      </c>
      <c r="C6" s="376" t="s">
        <v>789</v>
      </c>
      <c r="D6" s="257"/>
      <c r="E6" s="257"/>
      <c r="F6" s="257"/>
      <c r="G6" s="258"/>
      <c r="H6" s="260"/>
    </row>
    <row r="7" spans="1:12" ht="17.25">
      <c r="A7" s="255"/>
      <c r="B7" s="388" t="s">
        <v>885</v>
      </c>
      <c r="C7" s="375" t="s">
        <v>914</v>
      </c>
      <c r="D7" s="259">
        <v>115000</v>
      </c>
      <c r="E7" s="259"/>
      <c r="F7" s="259"/>
      <c r="G7" s="258">
        <v>115000</v>
      </c>
      <c r="H7" s="260" t="s">
        <v>39</v>
      </c>
      <c r="J7" s="347"/>
      <c r="K7" s="348"/>
      <c r="L7" s="308"/>
    </row>
    <row r="8" spans="1:12" ht="17.25">
      <c r="A8" s="255" t="s">
        <v>1022</v>
      </c>
      <c r="B8" s="256" t="s">
        <v>1023</v>
      </c>
      <c r="C8" s="115" t="s">
        <v>1024</v>
      </c>
      <c r="D8" s="257"/>
      <c r="E8" s="304">
        <v>20000</v>
      </c>
      <c r="F8" s="257"/>
      <c r="G8" s="258">
        <f>G7-E8</f>
        <v>95000</v>
      </c>
      <c r="H8" s="260"/>
      <c r="J8" s="308"/>
      <c r="K8" s="308"/>
      <c r="L8" s="308"/>
    </row>
    <row r="9" spans="1:12" ht="17.25">
      <c r="A9" s="255" t="s">
        <v>1043</v>
      </c>
      <c r="B9" s="256" t="s">
        <v>1045</v>
      </c>
      <c r="C9" s="115" t="s">
        <v>1044</v>
      </c>
      <c r="D9" s="259"/>
      <c r="E9" s="304">
        <v>20000</v>
      </c>
      <c r="F9" s="259"/>
      <c r="G9" s="258">
        <f>G8-E9</f>
        <v>75000</v>
      </c>
      <c r="H9" s="260"/>
      <c r="J9" s="308"/>
      <c r="K9" s="308"/>
      <c r="L9" s="308"/>
    </row>
    <row r="10" spans="1:12" ht="17.25">
      <c r="A10" s="255" t="s">
        <v>1055</v>
      </c>
      <c r="B10" s="256" t="s">
        <v>1070</v>
      </c>
      <c r="C10" s="115" t="s">
        <v>975</v>
      </c>
      <c r="D10" s="259"/>
      <c r="E10" s="304">
        <v>20000</v>
      </c>
      <c r="F10" s="259"/>
      <c r="G10" s="258">
        <f>G9-E10</f>
        <v>55000</v>
      </c>
      <c r="H10" s="260"/>
      <c r="J10" s="308"/>
      <c r="K10" s="308"/>
      <c r="L10" s="308"/>
    </row>
    <row r="11" spans="1:12" ht="17.25">
      <c r="A11" s="255" t="s">
        <v>1096</v>
      </c>
      <c r="B11" s="256" t="s">
        <v>1097</v>
      </c>
      <c r="C11" s="115" t="s">
        <v>1098</v>
      </c>
      <c r="D11" s="259"/>
      <c r="E11" s="304">
        <v>20000</v>
      </c>
      <c r="F11" s="259"/>
      <c r="G11" s="258">
        <f>G10-E11</f>
        <v>35000</v>
      </c>
      <c r="H11" s="260"/>
      <c r="J11" s="308"/>
      <c r="K11" s="308"/>
      <c r="L11" s="308"/>
    </row>
    <row r="12" spans="1:12" ht="17.25">
      <c r="A12" s="303" t="s">
        <v>1004</v>
      </c>
      <c r="B12" s="256" t="s">
        <v>1003</v>
      </c>
      <c r="C12" s="115" t="s">
        <v>1005</v>
      </c>
      <c r="D12" s="306"/>
      <c r="E12" s="306">
        <v>20000</v>
      </c>
      <c r="F12" s="259"/>
      <c r="G12" s="258">
        <f>G11-E12</f>
        <v>15000</v>
      </c>
      <c r="H12" s="260"/>
      <c r="J12" s="308"/>
      <c r="K12" s="308"/>
      <c r="L12" s="308"/>
    </row>
    <row r="13" spans="1:12" ht="17.25">
      <c r="A13" s="255"/>
      <c r="B13" s="256"/>
      <c r="C13" s="115"/>
      <c r="D13" s="259"/>
      <c r="E13" s="306"/>
      <c r="F13" s="259"/>
      <c r="G13" s="258"/>
      <c r="H13" s="260"/>
      <c r="J13" s="308"/>
      <c r="K13" s="308"/>
      <c r="L13" s="308"/>
    </row>
    <row r="14" spans="1:12" ht="17.25">
      <c r="A14" s="255"/>
      <c r="B14" s="256"/>
      <c r="C14" s="115"/>
      <c r="D14" s="259"/>
      <c r="E14" s="306"/>
      <c r="F14" s="259"/>
      <c r="G14" s="258"/>
      <c r="H14" s="260"/>
      <c r="J14" s="308"/>
      <c r="K14" s="308"/>
      <c r="L14" s="308"/>
    </row>
    <row r="15" spans="1:8" ht="17.25">
      <c r="A15" s="255"/>
      <c r="B15" s="256"/>
      <c r="C15" s="239"/>
      <c r="D15" s="259"/>
      <c r="E15" s="259"/>
      <c r="F15" s="259"/>
      <c r="G15" s="258"/>
      <c r="H15" s="260"/>
    </row>
    <row r="16" spans="1:8" ht="17.25">
      <c r="A16" s="255"/>
      <c r="B16" s="388" t="s">
        <v>862</v>
      </c>
      <c r="C16" s="115" t="s">
        <v>957</v>
      </c>
      <c r="D16" s="259">
        <v>60000</v>
      </c>
      <c r="E16" s="259"/>
      <c r="F16" s="259"/>
      <c r="G16" s="258">
        <v>60000</v>
      </c>
      <c r="H16" s="260" t="s">
        <v>905</v>
      </c>
    </row>
    <row r="17" spans="1:8" ht="17.25">
      <c r="A17" s="255" t="s">
        <v>1150</v>
      </c>
      <c r="B17" s="256" t="s">
        <v>1151</v>
      </c>
      <c r="C17" s="115" t="s">
        <v>1152</v>
      </c>
      <c r="D17" s="257"/>
      <c r="E17" s="257">
        <v>40200</v>
      </c>
      <c r="F17" s="257"/>
      <c r="G17" s="258">
        <f>G16-E17</f>
        <v>19800</v>
      </c>
      <c r="H17" s="260"/>
    </row>
    <row r="18" spans="1:8" ht="17.25">
      <c r="A18" s="255" t="s">
        <v>1157</v>
      </c>
      <c r="B18" s="256" t="s">
        <v>1167</v>
      </c>
      <c r="C18" s="115" t="s">
        <v>1168</v>
      </c>
      <c r="D18" s="259"/>
      <c r="E18" s="259">
        <v>9100</v>
      </c>
      <c r="F18" s="259"/>
      <c r="G18" s="258">
        <f>G17-E18</f>
        <v>10700</v>
      </c>
      <c r="H18" s="260"/>
    </row>
    <row r="19" spans="1:12" ht="17.25">
      <c r="A19" s="255" t="s">
        <v>1171</v>
      </c>
      <c r="B19" s="256" t="s">
        <v>1180</v>
      </c>
      <c r="C19" s="115" t="s">
        <v>724</v>
      </c>
      <c r="D19" s="259"/>
      <c r="E19" s="259">
        <v>10700</v>
      </c>
      <c r="F19" s="259"/>
      <c r="G19" s="258">
        <f>G18-E19</f>
        <v>0</v>
      </c>
      <c r="H19" s="260"/>
      <c r="L19" s="244">
        <v>1875050</v>
      </c>
    </row>
    <row r="20" spans="1:12" ht="17.25">
      <c r="A20" s="255"/>
      <c r="B20" s="329"/>
      <c r="C20" s="115"/>
      <c r="D20" s="259"/>
      <c r="E20" s="259"/>
      <c r="F20" s="259"/>
      <c r="G20" s="258"/>
      <c r="H20" s="260"/>
      <c r="L20" s="244">
        <v>99874</v>
      </c>
    </row>
    <row r="21" spans="1:12" ht="17.25">
      <c r="A21" s="255"/>
      <c r="B21" s="256"/>
      <c r="C21" s="115"/>
      <c r="D21" s="259"/>
      <c r="E21" s="259"/>
      <c r="F21" s="259"/>
      <c r="G21" s="258"/>
      <c r="H21" s="260"/>
      <c r="L21" s="244">
        <v>49950</v>
      </c>
    </row>
    <row r="22" spans="1:12" ht="17.25">
      <c r="A22" s="255"/>
      <c r="B22" s="256"/>
      <c r="C22" s="385" t="s">
        <v>1266</v>
      </c>
      <c r="D22" s="259">
        <v>-15000</v>
      </c>
      <c r="E22" s="259"/>
      <c r="F22" s="259"/>
      <c r="G22" s="258"/>
      <c r="H22" s="260"/>
      <c r="L22" s="302">
        <f>SUM(L19:L21)</f>
        <v>2024874</v>
      </c>
    </row>
    <row r="23" spans="1:12" ht="17.25">
      <c r="A23" s="255"/>
      <c r="B23" s="329"/>
      <c r="C23" s="115"/>
      <c r="D23" s="259"/>
      <c r="E23" s="259"/>
      <c r="F23" s="259"/>
      <c r="G23" s="258"/>
      <c r="H23" s="260"/>
      <c r="L23" s="244">
        <v>117575</v>
      </c>
    </row>
    <row r="24" spans="1:12" ht="17.25">
      <c r="A24" s="255"/>
      <c r="B24" s="256"/>
      <c r="C24" s="115"/>
      <c r="D24" s="115"/>
      <c r="E24" s="115"/>
      <c r="F24" s="115"/>
      <c r="G24" s="258"/>
      <c r="H24" s="260"/>
      <c r="L24" s="334">
        <f>L22-L23</f>
        <v>1907299</v>
      </c>
    </row>
    <row r="25" spans="1:8" ht="17.25">
      <c r="A25" s="255"/>
      <c r="B25" s="263"/>
      <c r="C25" s="241"/>
      <c r="D25" s="311"/>
      <c r="E25" s="311"/>
      <c r="F25" s="311"/>
      <c r="G25" s="312"/>
      <c r="H25" s="260"/>
    </row>
    <row r="26" spans="1:8" ht="18" thickBot="1">
      <c r="A26" s="255"/>
      <c r="B26" s="313"/>
      <c r="C26" s="301" t="s">
        <v>133</v>
      </c>
      <c r="D26" s="314">
        <f>SUM(D6:D24)</f>
        <v>160000</v>
      </c>
      <c r="E26" s="342">
        <f>SUM(E6:E24)</f>
        <v>160000</v>
      </c>
      <c r="F26" s="314">
        <f>SUM(F6:F24)</f>
        <v>0</v>
      </c>
      <c r="G26" s="331">
        <f>D26-E26-F26</f>
        <v>0</v>
      </c>
      <c r="H26" s="260"/>
    </row>
    <row r="27" spans="6:7" ht="18" thickTop="1">
      <c r="F27" s="350" t="s">
        <v>1220</v>
      </c>
      <c r="G27" s="420">
        <v>15000</v>
      </c>
    </row>
    <row r="32" ht="17.25">
      <c r="D32" s="350"/>
    </row>
  </sheetData>
  <sheetProtection/>
  <mergeCells count="2">
    <mergeCell ref="A1:G1"/>
    <mergeCell ref="A2:H2"/>
  </mergeCells>
  <printOptions/>
  <pageMargins left="0.68" right="0.21" top="0.34" bottom="0.48" header="0.28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6">
      <selection activeCell="J29" sqref="J29:J31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6.421875" style="244" customWidth="1"/>
    <col min="4" max="4" width="13.140625" style="244" customWidth="1"/>
    <col min="5" max="5" width="8.7109375" style="244" customWidth="1"/>
    <col min="6" max="6" width="9.140625" style="244" customWidth="1"/>
    <col min="7" max="7" width="12.140625" style="244" customWidth="1"/>
    <col min="8" max="8" width="9.140625" style="244" customWidth="1"/>
    <col min="9" max="16384" width="9.140625" style="244" customWidth="1"/>
  </cols>
  <sheetData>
    <row r="1" spans="1:8" ht="17.25">
      <c r="A1" s="515" t="s">
        <v>709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1254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1192</v>
      </c>
      <c r="B3" s="242"/>
      <c r="C3" s="242"/>
      <c r="D3" s="242"/>
      <c r="E3" s="242"/>
      <c r="F3" s="242"/>
      <c r="G3" s="242" t="s">
        <v>743</v>
      </c>
      <c r="H3" s="357" t="s">
        <v>749</v>
      </c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 t="s">
        <v>745</v>
      </c>
      <c r="B6" s="256" t="s">
        <v>746</v>
      </c>
      <c r="C6" s="376" t="s">
        <v>751</v>
      </c>
      <c r="D6" s="257"/>
      <c r="E6" s="257"/>
      <c r="F6" s="257"/>
      <c r="G6" s="258"/>
      <c r="H6" s="260"/>
    </row>
    <row r="7" spans="1:12" ht="17.25">
      <c r="A7" s="255"/>
      <c r="B7" s="256"/>
      <c r="C7" s="375"/>
      <c r="D7" s="259"/>
      <c r="E7" s="259"/>
      <c r="F7" s="259"/>
      <c r="G7" s="258"/>
      <c r="H7" s="260"/>
      <c r="J7" s="347"/>
      <c r="K7" s="348"/>
      <c r="L7" s="308"/>
    </row>
    <row r="8" spans="1:12" ht="17.25">
      <c r="A8" s="255"/>
      <c r="B8" s="256" t="s">
        <v>910</v>
      </c>
      <c r="C8" s="115" t="s">
        <v>911</v>
      </c>
      <c r="D8" s="257">
        <v>40000</v>
      </c>
      <c r="E8" s="257"/>
      <c r="F8" s="257"/>
      <c r="G8" s="258">
        <v>40000</v>
      </c>
      <c r="H8" s="240" t="s">
        <v>905</v>
      </c>
      <c r="J8" s="308"/>
      <c r="K8" s="308"/>
      <c r="L8" s="308"/>
    </row>
    <row r="9" spans="1:8" ht="17.25">
      <c r="A9" s="255"/>
      <c r="B9" s="256"/>
      <c r="C9" s="239" t="s">
        <v>912</v>
      </c>
      <c r="D9" s="259"/>
      <c r="E9" s="259"/>
      <c r="F9" s="259"/>
      <c r="G9" s="258"/>
      <c r="H9" s="240"/>
    </row>
    <row r="10" spans="1:8" ht="17.25">
      <c r="A10" s="255" t="s">
        <v>1021</v>
      </c>
      <c r="B10" s="256" t="s">
        <v>1028</v>
      </c>
      <c r="C10" s="115" t="s">
        <v>1029</v>
      </c>
      <c r="D10" s="259"/>
      <c r="E10" s="259">
        <v>37100</v>
      </c>
      <c r="F10" s="259"/>
      <c r="G10" s="258">
        <f>G8-E10</f>
        <v>2900</v>
      </c>
      <c r="H10" s="240"/>
    </row>
    <row r="11" spans="1:8" ht="17.25">
      <c r="A11" s="255" t="s">
        <v>1051</v>
      </c>
      <c r="B11" s="256" t="s">
        <v>1099</v>
      </c>
      <c r="C11" s="239" t="s">
        <v>1093</v>
      </c>
      <c r="D11" s="259"/>
      <c r="E11" s="259">
        <v>1700</v>
      </c>
      <c r="F11" s="259"/>
      <c r="G11" s="258">
        <f>G10-E11</f>
        <v>1200</v>
      </c>
      <c r="H11" s="240"/>
    </row>
    <row r="12" spans="1:8" ht="17.25">
      <c r="A12" s="255"/>
      <c r="B12" s="256"/>
      <c r="C12" s="239"/>
      <c r="D12" s="259"/>
      <c r="E12" s="259"/>
      <c r="F12" s="259"/>
      <c r="G12" s="258"/>
      <c r="H12" s="240"/>
    </row>
    <row r="13" spans="1:8" ht="17.25">
      <c r="A13" s="255"/>
      <c r="B13" s="256"/>
      <c r="C13" s="239"/>
      <c r="D13" s="259"/>
      <c r="E13" s="259"/>
      <c r="F13" s="259"/>
      <c r="G13" s="258"/>
      <c r="H13" s="240"/>
    </row>
    <row r="14" spans="1:8" ht="17.25">
      <c r="A14" s="255"/>
      <c r="B14" s="256"/>
      <c r="C14" s="239"/>
      <c r="D14" s="259"/>
      <c r="E14" s="259"/>
      <c r="F14" s="259"/>
      <c r="G14" s="258"/>
      <c r="H14" s="240"/>
    </row>
    <row r="15" spans="1:8" ht="17.25">
      <c r="A15" s="255"/>
      <c r="B15" s="256"/>
      <c r="C15" s="239"/>
      <c r="D15" s="259"/>
      <c r="E15" s="259"/>
      <c r="F15" s="259"/>
      <c r="G15" s="258"/>
      <c r="H15" s="240"/>
    </row>
    <row r="16" spans="1:8" ht="17.25">
      <c r="A16" s="349"/>
      <c r="B16" s="329"/>
      <c r="C16" s="324" t="s">
        <v>913</v>
      </c>
      <c r="D16" s="257">
        <v>27000</v>
      </c>
      <c r="E16" s="257"/>
      <c r="F16" s="257"/>
      <c r="G16" s="258">
        <v>27000</v>
      </c>
      <c r="H16" s="240" t="s">
        <v>905</v>
      </c>
    </row>
    <row r="17" spans="1:8" ht="17.25">
      <c r="A17" s="255" t="s">
        <v>1207</v>
      </c>
      <c r="B17" s="256" t="s">
        <v>1208</v>
      </c>
      <c r="C17" s="115" t="s">
        <v>1181</v>
      </c>
      <c r="D17" s="259"/>
      <c r="E17" s="259">
        <v>14400</v>
      </c>
      <c r="F17" s="259"/>
      <c r="G17" s="258">
        <f>G16-E17-F17</f>
        <v>12600</v>
      </c>
      <c r="H17" s="260"/>
    </row>
    <row r="18" spans="1:8" ht="17.25">
      <c r="A18" s="255" t="s">
        <v>1209</v>
      </c>
      <c r="B18" s="256" t="s">
        <v>1215</v>
      </c>
      <c r="C18" s="115" t="s">
        <v>1216</v>
      </c>
      <c r="D18" s="259"/>
      <c r="E18" s="259">
        <v>9000</v>
      </c>
      <c r="F18" s="259"/>
      <c r="G18" s="258">
        <f>G17-E18-F18</f>
        <v>3600</v>
      </c>
      <c r="H18" s="260"/>
    </row>
    <row r="19" spans="1:8" ht="17.25">
      <c r="A19" s="255"/>
      <c r="B19" s="256"/>
      <c r="C19" s="115"/>
      <c r="D19" s="259"/>
      <c r="E19" s="259"/>
      <c r="F19" s="259"/>
      <c r="G19" s="258"/>
      <c r="H19" s="260"/>
    </row>
    <row r="20" spans="1:8" ht="17.25">
      <c r="A20" s="255"/>
      <c r="B20" s="256"/>
      <c r="C20" s="115"/>
      <c r="D20" s="259"/>
      <c r="E20" s="259"/>
      <c r="F20" s="259"/>
      <c r="G20" s="258"/>
      <c r="H20" s="260"/>
    </row>
    <row r="21" spans="1:8" ht="17.25">
      <c r="A21" s="255"/>
      <c r="B21" s="329"/>
      <c r="C21" s="115"/>
      <c r="D21" s="259"/>
      <c r="E21" s="259"/>
      <c r="F21" s="259"/>
      <c r="G21" s="258"/>
      <c r="H21" s="260"/>
    </row>
    <row r="22" spans="1:8" ht="17.25">
      <c r="A22" s="255"/>
      <c r="B22" s="256"/>
      <c r="C22" s="385" t="s">
        <v>1266</v>
      </c>
      <c r="D22" s="259">
        <v>-4800</v>
      </c>
      <c r="E22" s="259"/>
      <c r="F22" s="259"/>
      <c r="G22" s="258"/>
      <c r="H22" s="260"/>
    </row>
    <row r="23" spans="1:8" ht="17.25">
      <c r="A23" s="255"/>
      <c r="B23" s="256"/>
      <c r="C23" s="115"/>
      <c r="D23" s="259"/>
      <c r="E23" s="259"/>
      <c r="F23" s="259"/>
      <c r="G23" s="258"/>
      <c r="H23" s="260"/>
    </row>
    <row r="24" spans="1:8" ht="17.25">
      <c r="A24" s="255"/>
      <c r="B24" s="329"/>
      <c r="C24" s="115"/>
      <c r="D24" s="257"/>
      <c r="E24" s="257"/>
      <c r="F24" s="257"/>
      <c r="G24" s="258"/>
      <c r="H24" s="260"/>
    </row>
    <row r="25" spans="1:8" ht="17.25">
      <c r="A25" s="255"/>
      <c r="B25" s="256"/>
      <c r="C25" s="115"/>
      <c r="D25" s="257"/>
      <c r="E25" s="257"/>
      <c r="F25" s="257"/>
      <c r="G25" s="258"/>
      <c r="H25" s="260"/>
    </row>
    <row r="26" spans="1:8" ht="17.25">
      <c r="A26" s="255"/>
      <c r="B26" s="263"/>
      <c r="C26" s="241"/>
      <c r="D26" s="311"/>
      <c r="E26" s="311"/>
      <c r="F26" s="311"/>
      <c r="G26" s="312"/>
      <c r="H26" s="260"/>
    </row>
    <row r="27" spans="1:8" ht="18" thickBot="1">
      <c r="A27" s="255"/>
      <c r="B27" s="313"/>
      <c r="C27" s="301" t="s">
        <v>133</v>
      </c>
      <c r="D27" s="314">
        <f>SUM(D8:D25)</f>
        <v>62200</v>
      </c>
      <c r="E27" s="342">
        <f>SUM(E6:E25)</f>
        <v>62200</v>
      </c>
      <c r="F27" s="314">
        <f>SUM(F6:F25)</f>
        <v>0</v>
      </c>
      <c r="G27" s="331">
        <f>D27-E27-F27</f>
        <v>0</v>
      </c>
      <c r="H27" s="260"/>
    </row>
    <row r="28" spans="6:7" ht="18" thickTop="1">
      <c r="F28" s="350" t="s">
        <v>1220</v>
      </c>
      <c r="G28" s="420">
        <v>4800</v>
      </c>
    </row>
    <row r="33" ht="17.25">
      <c r="D33" s="350"/>
    </row>
  </sheetData>
  <sheetProtection/>
  <mergeCells count="2">
    <mergeCell ref="A1:G1"/>
    <mergeCell ref="A2:H2"/>
  </mergeCells>
  <printOptions/>
  <pageMargins left="0.55" right="0.21" top="0.34" bottom="0.48" header="0.28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49">
      <selection activeCell="C74" sqref="C74"/>
    </sheetView>
  </sheetViews>
  <sheetFormatPr defaultColWidth="9.140625" defaultRowHeight="12.75"/>
  <cols>
    <col min="1" max="1" width="7.8515625" style="244" customWidth="1"/>
    <col min="2" max="2" width="10.421875" style="244" customWidth="1"/>
    <col min="3" max="3" width="26.8515625" style="244" customWidth="1"/>
    <col min="4" max="4" width="13.140625" style="244" customWidth="1"/>
    <col min="5" max="5" width="9.57421875" style="244" customWidth="1"/>
    <col min="6" max="6" width="8.8515625" style="244" customWidth="1"/>
    <col min="7" max="7" width="12.140625" style="244" customWidth="1"/>
    <col min="8" max="8" width="10.8515625" style="244" customWidth="1"/>
    <col min="9" max="9" width="11.421875" style="244" customWidth="1"/>
    <col min="10" max="10" width="13.8515625" style="244" customWidth="1"/>
    <col min="11" max="11" width="9.8515625" style="244" bestFit="1" customWidth="1"/>
    <col min="12" max="16384" width="9.140625" style="244" customWidth="1"/>
  </cols>
  <sheetData>
    <row r="1" spans="1:8" ht="17.25">
      <c r="A1" s="515" t="s">
        <v>709</v>
      </c>
      <c r="B1" s="515"/>
      <c r="C1" s="515"/>
      <c r="D1" s="515"/>
      <c r="E1" s="515"/>
      <c r="F1" s="515"/>
      <c r="G1" s="515"/>
      <c r="H1" s="242"/>
    </row>
    <row r="2" spans="1:8" ht="17.25">
      <c r="A2" s="515" t="s">
        <v>1255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1193</v>
      </c>
      <c r="B3" s="242"/>
      <c r="C3" s="242"/>
      <c r="D3" s="242"/>
      <c r="E3" s="242"/>
      <c r="F3" s="242"/>
      <c r="G3" s="242" t="s">
        <v>743</v>
      </c>
      <c r="H3" s="357" t="s">
        <v>704</v>
      </c>
    </row>
    <row r="4" spans="1:8" ht="17.25">
      <c r="A4" s="326" t="s">
        <v>34</v>
      </c>
      <c r="B4" s="326" t="s">
        <v>18</v>
      </c>
      <c r="C4" s="323" t="s">
        <v>4</v>
      </c>
      <c r="D4" s="248" t="s">
        <v>33</v>
      </c>
      <c r="E4" s="248" t="s">
        <v>1</v>
      </c>
      <c r="F4" s="248" t="s">
        <v>101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/>
      <c r="G5" s="253"/>
      <c r="H5" s="328"/>
    </row>
    <row r="6" spans="1:8" ht="17.25">
      <c r="A6" s="255" t="s">
        <v>745</v>
      </c>
      <c r="B6" s="256" t="s">
        <v>746</v>
      </c>
      <c r="C6" s="115" t="s">
        <v>750</v>
      </c>
      <c r="D6" s="257"/>
      <c r="E6" s="257"/>
      <c r="F6" s="257"/>
      <c r="G6" s="258"/>
      <c r="H6" s="441">
        <v>150000</v>
      </c>
    </row>
    <row r="7" spans="1:12" ht="17.25">
      <c r="A7" s="255"/>
      <c r="B7" s="256"/>
      <c r="C7" s="376" t="s">
        <v>754</v>
      </c>
      <c r="D7" s="259"/>
      <c r="E7" s="259"/>
      <c r="F7" s="259"/>
      <c r="G7" s="258"/>
      <c r="H7" s="240"/>
      <c r="J7" s="347"/>
      <c r="K7" s="348"/>
      <c r="L7" s="308"/>
    </row>
    <row r="8" spans="1:12" ht="17.25">
      <c r="A8" s="261"/>
      <c r="B8" s="263"/>
      <c r="C8" s="386"/>
      <c r="D8" s="259"/>
      <c r="E8" s="259"/>
      <c r="F8" s="259"/>
      <c r="G8" s="264"/>
      <c r="H8" s="415"/>
      <c r="J8" s="347"/>
      <c r="K8" s="348"/>
      <c r="L8" s="308"/>
    </row>
    <row r="9" spans="1:12" ht="17.25">
      <c r="A9" s="261"/>
      <c r="B9" s="263" t="s">
        <v>902</v>
      </c>
      <c r="C9" s="387" t="s">
        <v>903</v>
      </c>
      <c r="D9" s="264">
        <v>150000</v>
      </c>
      <c r="E9" s="259"/>
      <c r="F9" s="259"/>
      <c r="G9" s="264">
        <v>150000</v>
      </c>
      <c r="H9" s="415" t="s">
        <v>56</v>
      </c>
      <c r="J9" s="347"/>
      <c r="K9" s="348"/>
      <c r="L9" s="308"/>
    </row>
    <row r="10" spans="1:12" ht="17.25">
      <c r="A10" s="261"/>
      <c r="B10" s="263"/>
      <c r="C10" s="387" t="s">
        <v>904</v>
      </c>
      <c r="D10" s="264"/>
      <c r="E10" s="259"/>
      <c r="F10" s="259"/>
      <c r="G10" s="264"/>
      <c r="H10" s="415"/>
      <c r="J10" s="347"/>
      <c r="K10" s="348"/>
      <c r="L10" s="308"/>
    </row>
    <row r="11" spans="1:12" ht="17.25">
      <c r="A11" s="261" t="s">
        <v>1153</v>
      </c>
      <c r="B11" s="263" t="s">
        <v>1154</v>
      </c>
      <c r="C11" s="387" t="s">
        <v>725</v>
      </c>
      <c r="D11" s="264"/>
      <c r="E11" s="259">
        <v>149000</v>
      </c>
      <c r="F11" s="259"/>
      <c r="G11" s="264">
        <f>G9-E11</f>
        <v>1000</v>
      </c>
      <c r="H11" s="415"/>
      <c r="J11" s="347"/>
      <c r="K11" s="348"/>
      <c r="L11" s="308"/>
    </row>
    <row r="12" spans="1:12" ht="17.25">
      <c r="A12" s="261" t="s">
        <v>1157</v>
      </c>
      <c r="B12" s="263" t="s">
        <v>1163</v>
      </c>
      <c r="C12" s="387" t="s">
        <v>1164</v>
      </c>
      <c r="D12" s="264"/>
      <c r="E12" s="259">
        <v>600</v>
      </c>
      <c r="F12" s="259"/>
      <c r="G12" s="264">
        <f>G11-E12</f>
        <v>400</v>
      </c>
      <c r="H12" s="415"/>
      <c r="J12" s="347"/>
      <c r="K12" s="348"/>
      <c r="L12" s="308"/>
    </row>
    <row r="13" spans="1:12" ht="17.25">
      <c r="A13" s="261"/>
      <c r="B13" s="263" t="s">
        <v>1165</v>
      </c>
      <c r="C13" s="387" t="s">
        <v>724</v>
      </c>
      <c r="D13" s="264"/>
      <c r="E13" s="259">
        <v>400</v>
      </c>
      <c r="F13" s="259"/>
      <c r="G13" s="264">
        <f>G12-E13</f>
        <v>0</v>
      </c>
      <c r="H13" s="415"/>
      <c r="J13" s="347"/>
      <c r="K13" s="348"/>
      <c r="L13" s="308"/>
    </row>
    <row r="14" spans="1:12" ht="17.25">
      <c r="A14" s="261"/>
      <c r="B14" s="263"/>
      <c r="C14" s="387"/>
      <c r="D14" s="264"/>
      <c r="E14" s="259"/>
      <c r="F14" s="259"/>
      <c r="G14" s="264"/>
      <c r="H14" s="415"/>
      <c r="J14" s="347"/>
      <c r="K14" s="348"/>
      <c r="L14" s="308"/>
    </row>
    <row r="15" spans="1:12" ht="17.25">
      <c r="A15" s="261"/>
      <c r="B15" s="263"/>
      <c r="C15" s="387"/>
      <c r="D15" s="264"/>
      <c r="E15" s="259"/>
      <c r="F15" s="259"/>
      <c r="G15" s="264"/>
      <c r="H15" s="415"/>
      <c r="J15" s="347"/>
      <c r="K15" s="348"/>
      <c r="L15" s="308"/>
    </row>
    <row r="16" spans="1:12" ht="17.25">
      <c r="A16" s="261"/>
      <c r="B16" s="263"/>
      <c r="C16" s="386"/>
      <c r="D16" s="264"/>
      <c r="E16" s="259"/>
      <c r="F16" s="259"/>
      <c r="G16" s="264"/>
      <c r="H16" s="415"/>
      <c r="J16" s="347"/>
      <c r="K16" s="348"/>
      <c r="L16" s="308"/>
    </row>
    <row r="17" spans="1:12" ht="17.25">
      <c r="A17" s="261"/>
      <c r="B17" s="263" t="s">
        <v>964</v>
      </c>
      <c r="C17" s="387" t="s">
        <v>901</v>
      </c>
      <c r="D17" s="264">
        <v>150000</v>
      </c>
      <c r="E17" s="259"/>
      <c r="F17" s="259"/>
      <c r="G17" s="264">
        <v>150000</v>
      </c>
      <c r="H17" s="415" t="s">
        <v>934</v>
      </c>
      <c r="J17" s="347"/>
      <c r="K17" s="348"/>
      <c r="L17" s="308"/>
    </row>
    <row r="18" spans="1:12" ht="17.25">
      <c r="A18" s="261"/>
      <c r="B18" s="263"/>
      <c r="C18" s="387" t="s">
        <v>1036</v>
      </c>
      <c r="D18" s="264"/>
      <c r="E18" s="259">
        <v>-6156</v>
      </c>
      <c r="F18" s="259"/>
      <c r="G18" s="264">
        <f>G17-E18</f>
        <v>156156</v>
      </c>
      <c r="H18" s="415" t="s">
        <v>935</v>
      </c>
      <c r="J18" s="347"/>
      <c r="K18" s="348"/>
      <c r="L18" s="308"/>
    </row>
    <row r="19" spans="1:12" ht="17.25">
      <c r="A19" s="261" t="s">
        <v>777</v>
      </c>
      <c r="B19" s="263" t="s">
        <v>776</v>
      </c>
      <c r="C19" s="241" t="s">
        <v>775</v>
      </c>
      <c r="D19" s="264"/>
      <c r="E19" s="264">
        <v>29320</v>
      </c>
      <c r="F19" s="259"/>
      <c r="G19" s="264">
        <f>G18-E19</f>
        <v>126836</v>
      </c>
      <c r="H19" s="362" t="s">
        <v>778</v>
      </c>
      <c r="J19" s="308"/>
      <c r="K19" s="308"/>
      <c r="L19" s="308"/>
    </row>
    <row r="20" spans="1:8" ht="17.25">
      <c r="A20" s="255" t="s">
        <v>793</v>
      </c>
      <c r="B20" s="256" t="s">
        <v>801</v>
      </c>
      <c r="C20" s="239" t="s">
        <v>802</v>
      </c>
      <c r="D20" s="264"/>
      <c r="E20" s="259">
        <v>1087.5</v>
      </c>
      <c r="F20" s="259"/>
      <c r="G20" s="264">
        <f aca="true" t="shared" si="0" ref="G20:G28">G19-E20</f>
        <v>125748.5</v>
      </c>
      <c r="H20" s="240"/>
    </row>
    <row r="21" spans="1:11" ht="17.25">
      <c r="A21" s="255" t="s">
        <v>852</v>
      </c>
      <c r="B21" s="256" t="s">
        <v>844</v>
      </c>
      <c r="C21" s="115" t="s">
        <v>854</v>
      </c>
      <c r="D21" s="264"/>
      <c r="E21" s="259">
        <v>56495</v>
      </c>
      <c r="F21" s="259"/>
      <c r="G21" s="264">
        <f t="shared" si="0"/>
        <v>69253.5</v>
      </c>
      <c r="H21" s="362" t="s">
        <v>853</v>
      </c>
      <c r="K21" s="383"/>
    </row>
    <row r="22" spans="1:8" ht="17.25">
      <c r="A22" s="255"/>
      <c r="B22" s="256"/>
      <c r="C22" s="115" t="s">
        <v>859</v>
      </c>
      <c r="D22" s="264"/>
      <c r="E22" s="259">
        <v>-12805</v>
      </c>
      <c r="F22" s="259"/>
      <c r="G22" s="264">
        <f t="shared" si="0"/>
        <v>82058.5</v>
      </c>
      <c r="H22" s="240"/>
    </row>
    <row r="23" spans="1:8" ht="17.25">
      <c r="A23" s="255" t="s">
        <v>826</v>
      </c>
      <c r="B23" s="256" t="s">
        <v>829</v>
      </c>
      <c r="C23" s="115" t="s">
        <v>830</v>
      </c>
      <c r="D23" s="264"/>
      <c r="E23" s="259">
        <v>24120</v>
      </c>
      <c r="F23" s="259"/>
      <c r="G23" s="264">
        <f t="shared" si="0"/>
        <v>57938.5</v>
      </c>
      <c r="H23" s="240"/>
    </row>
    <row r="24" spans="1:8" ht="17.25">
      <c r="A24" s="255" t="s">
        <v>1007</v>
      </c>
      <c r="B24" s="256" t="s">
        <v>1011</v>
      </c>
      <c r="C24" s="115" t="s">
        <v>1012</v>
      </c>
      <c r="D24" s="264"/>
      <c r="E24" s="259">
        <v>3650</v>
      </c>
      <c r="F24" s="259"/>
      <c r="G24" s="264">
        <f t="shared" si="0"/>
        <v>54288.5</v>
      </c>
      <c r="H24" s="240"/>
    </row>
    <row r="25" spans="1:8" ht="17.25">
      <c r="A25" s="255"/>
      <c r="B25" s="256"/>
      <c r="C25" s="115" t="s">
        <v>1034</v>
      </c>
      <c r="D25" s="264"/>
      <c r="E25" s="259">
        <v>-2690</v>
      </c>
      <c r="F25" s="259"/>
      <c r="G25" s="264">
        <f t="shared" si="0"/>
        <v>56978.5</v>
      </c>
      <c r="H25" s="240"/>
    </row>
    <row r="26" spans="1:8" ht="17.25">
      <c r="A26" s="255" t="s">
        <v>1088</v>
      </c>
      <c r="B26" s="256" t="s">
        <v>1089</v>
      </c>
      <c r="C26" s="115" t="s">
        <v>822</v>
      </c>
      <c r="D26" s="264"/>
      <c r="E26" s="259">
        <v>34050</v>
      </c>
      <c r="F26" s="259"/>
      <c r="G26" s="264">
        <f t="shared" si="0"/>
        <v>22928.5</v>
      </c>
      <c r="H26" s="240"/>
    </row>
    <row r="27" spans="1:8" ht="17.25">
      <c r="A27" s="255" t="s">
        <v>1116</v>
      </c>
      <c r="B27" s="256" t="s">
        <v>1123</v>
      </c>
      <c r="C27" s="115" t="s">
        <v>1124</v>
      </c>
      <c r="D27" s="264"/>
      <c r="E27" s="259">
        <v>5000</v>
      </c>
      <c r="F27" s="259"/>
      <c r="G27" s="264">
        <f t="shared" si="0"/>
        <v>17928.5</v>
      </c>
      <c r="H27" s="240"/>
    </row>
    <row r="28" spans="1:9" ht="17.25">
      <c r="A28" s="255" t="s">
        <v>1116</v>
      </c>
      <c r="B28" s="256" t="s">
        <v>1126</v>
      </c>
      <c r="C28" s="115" t="s">
        <v>1127</v>
      </c>
      <c r="D28" s="264"/>
      <c r="E28" s="259">
        <v>8460</v>
      </c>
      <c r="F28" s="259"/>
      <c r="G28" s="264">
        <f t="shared" si="0"/>
        <v>9468.5</v>
      </c>
      <c r="H28" s="240"/>
      <c r="I28" s="244">
        <v>9468.5</v>
      </c>
    </row>
    <row r="29" spans="1:8" ht="17.25">
      <c r="A29" s="255"/>
      <c r="B29" s="256"/>
      <c r="C29" s="239"/>
      <c r="D29" s="264"/>
      <c r="E29" s="259"/>
      <c r="F29" s="259"/>
      <c r="G29" s="258"/>
      <c r="H29" s="240"/>
    </row>
    <row r="30" spans="1:8" ht="17.25">
      <c r="A30" s="255"/>
      <c r="B30" s="263" t="s">
        <v>965</v>
      </c>
      <c r="C30" s="239" t="s">
        <v>755</v>
      </c>
      <c r="D30" s="264">
        <v>100000</v>
      </c>
      <c r="E30" s="259"/>
      <c r="F30" s="259"/>
      <c r="G30" s="258">
        <v>100000</v>
      </c>
      <c r="H30" s="240" t="s">
        <v>958</v>
      </c>
    </row>
    <row r="31" spans="1:8" ht="17.25">
      <c r="A31" s="349" t="s">
        <v>777</v>
      </c>
      <c r="B31" s="329" t="s">
        <v>779</v>
      </c>
      <c r="C31" s="115" t="s">
        <v>780</v>
      </c>
      <c r="D31" s="258"/>
      <c r="E31" s="257">
        <v>4725</v>
      </c>
      <c r="F31" s="257"/>
      <c r="G31" s="258">
        <f>G30-E31</f>
        <v>95275</v>
      </c>
      <c r="H31" s="240"/>
    </row>
    <row r="32" spans="1:8" ht="17.25">
      <c r="A32" s="349" t="s">
        <v>826</v>
      </c>
      <c r="B32" s="329" t="s">
        <v>827</v>
      </c>
      <c r="C32" s="115" t="s">
        <v>828</v>
      </c>
      <c r="D32" s="264"/>
      <c r="E32" s="259">
        <v>62450</v>
      </c>
      <c r="F32" s="259"/>
      <c r="G32" s="258">
        <f>G31-E32</f>
        <v>32825</v>
      </c>
      <c r="H32" s="240"/>
    </row>
    <row r="33" spans="1:8" ht="17.25">
      <c r="A33" s="349"/>
      <c r="B33" s="329"/>
      <c r="C33" s="115" t="s">
        <v>860</v>
      </c>
      <c r="D33" s="264"/>
      <c r="E33" s="259">
        <v>-2855</v>
      </c>
      <c r="F33" s="259"/>
      <c r="G33" s="258">
        <f>G32-E33</f>
        <v>35680</v>
      </c>
      <c r="H33" s="240"/>
    </row>
    <row r="34" spans="1:8" ht="17.25">
      <c r="A34" s="255" t="s">
        <v>833</v>
      </c>
      <c r="B34" s="256" t="s">
        <v>836</v>
      </c>
      <c r="C34" s="115" t="s">
        <v>835</v>
      </c>
      <c r="D34" s="264"/>
      <c r="E34" s="259">
        <v>1958</v>
      </c>
      <c r="F34" s="259"/>
      <c r="G34" s="258">
        <f>G33-E34</f>
        <v>33722</v>
      </c>
      <c r="H34" s="240"/>
    </row>
    <row r="35" spans="1:9" ht="17.25">
      <c r="A35" s="255" t="s">
        <v>845</v>
      </c>
      <c r="B35" s="256" t="s">
        <v>849</v>
      </c>
      <c r="C35" s="115" t="s">
        <v>848</v>
      </c>
      <c r="D35" s="264"/>
      <c r="E35" s="259">
        <v>20520</v>
      </c>
      <c r="F35" s="259"/>
      <c r="G35" s="258">
        <f>G34-E35</f>
        <v>13202</v>
      </c>
      <c r="H35" s="240"/>
      <c r="I35" s="244">
        <v>13202</v>
      </c>
    </row>
    <row r="36" spans="1:8" ht="17.25">
      <c r="A36" s="349"/>
      <c r="B36" s="329"/>
      <c r="C36" s="115"/>
      <c r="D36" s="264"/>
      <c r="E36" s="259"/>
      <c r="F36" s="259"/>
      <c r="G36" s="258"/>
      <c r="H36" s="240"/>
    </row>
    <row r="37" spans="1:8" ht="17.25">
      <c r="A37" s="349"/>
      <c r="B37" s="329"/>
      <c r="C37" s="115"/>
      <c r="D37" s="264"/>
      <c r="E37" s="259"/>
      <c r="F37" s="259"/>
      <c r="G37" s="258"/>
      <c r="H37" s="240"/>
    </row>
    <row r="38" spans="1:8" ht="17.25">
      <c r="A38" s="349"/>
      <c r="B38" s="329" t="s">
        <v>963</v>
      </c>
      <c r="C38" s="115" t="s">
        <v>962</v>
      </c>
      <c r="D38" s="264">
        <v>150000</v>
      </c>
      <c r="E38" s="259"/>
      <c r="F38" s="259"/>
      <c r="G38" s="258">
        <v>150000</v>
      </c>
      <c r="H38" s="240" t="s">
        <v>878</v>
      </c>
    </row>
    <row r="39" spans="1:8" ht="17.25">
      <c r="A39" s="255" t="s">
        <v>1017</v>
      </c>
      <c r="B39" s="256" t="s">
        <v>1019</v>
      </c>
      <c r="C39" s="115" t="s">
        <v>1018</v>
      </c>
      <c r="D39" s="264"/>
      <c r="E39" s="259">
        <v>54600</v>
      </c>
      <c r="F39" s="259"/>
      <c r="G39" s="258">
        <f>G38-E39</f>
        <v>95400</v>
      </c>
      <c r="H39" s="240"/>
    </row>
    <row r="40" spans="1:8" ht="17.25">
      <c r="A40" s="255" t="s">
        <v>1021</v>
      </c>
      <c r="B40" s="256" t="s">
        <v>1025</v>
      </c>
      <c r="C40" s="115" t="s">
        <v>1117</v>
      </c>
      <c r="D40" s="264"/>
      <c r="E40" s="259">
        <v>8400</v>
      </c>
      <c r="F40" s="259"/>
      <c r="G40" s="258">
        <f aca="true" t="shared" si="1" ref="G40:G49">G39-E40</f>
        <v>87000</v>
      </c>
      <c r="H40" s="240"/>
    </row>
    <row r="41" spans="1:8" ht="17.25">
      <c r="A41" s="255" t="s">
        <v>1038</v>
      </c>
      <c r="B41" s="256" t="s">
        <v>1040</v>
      </c>
      <c r="C41" s="115" t="s">
        <v>1039</v>
      </c>
      <c r="D41" s="264"/>
      <c r="E41" s="259">
        <v>10000</v>
      </c>
      <c r="F41" s="259"/>
      <c r="G41" s="258">
        <f t="shared" si="1"/>
        <v>77000</v>
      </c>
      <c r="H41" s="240"/>
    </row>
    <row r="42" spans="1:8" ht="17.25">
      <c r="A42" s="255" t="s">
        <v>1055</v>
      </c>
      <c r="B42" s="256" t="s">
        <v>1059</v>
      </c>
      <c r="C42" s="324" t="s">
        <v>1062</v>
      </c>
      <c r="D42" s="421"/>
      <c r="E42" s="115">
        <v>10000</v>
      </c>
      <c r="F42" s="259"/>
      <c r="G42" s="258">
        <f t="shared" si="1"/>
        <v>67000</v>
      </c>
      <c r="H42" s="240"/>
    </row>
    <row r="43" spans="1:8" ht="17.25">
      <c r="A43" s="255"/>
      <c r="B43" s="256" t="s">
        <v>1060</v>
      </c>
      <c r="C43" s="324" t="s">
        <v>1063</v>
      </c>
      <c r="D43" s="421"/>
      <c r="E43" s="115">
        <v>8400</v>
      </c>
      <c r="F43" s="259"/>
      <c r="G43" s="258">
        <f t="shared" si="1"/>
        <v>58600</v>
      </c>
      <c r="H43" s="240"/>
    </row>
    <row r="44" spans="1:8" ht="17.25">
      <c r="A44" s="255"/>
      <c r="B44" s="256" t="s">
        <v>1061</v>
      </c>
      <c r="C44" s="324" t="s">
        <v>1064</v>
      </c>
      <c r="D44" s="421"/>
      <c r="E44" s="115">
        <v>8400</v>
      </c>
      <c r="F44" s="259"/>
      <c r="G44" s="258">
        <f t="shared" si="1"/>
        <v>50200</v>
      </c>
      <c r="H44" s="240"/>
    </row>
    <row r="45" spans="1:8" ht="17.25">
      <c r="A45" s="255"/>
      <c r="B45" s="256" t="s">
        <v>1066</v>
      </c>
      <c r="C45" s="115" t="s">
        <v>1069</v>
      </c>
      <c r="D45" s="264"/>
      <c r="E45" s="115">
        <v>8400</v>
      </c>
      <c r="F45" s="259"/>
      <c r="G45" s="258">
        <f t="shared" si="1"/>
        <v>41800</v>
      </c>
      <c r="H45" s="240"/>
    </row>
    <row r="46" spans="1:8" ht="17.25">
      <c r="A46" s="255"/>
      <c r="B46" s="256" t="s">
        <v>1067</v>
      </c>
      <c r="C46" s="115" t="s">
        <v>1068</v>
      </c>
      <c r="D46" s="264"/>
      <c r="E46" s="306">
        <v>10000</v>
      </c>
      <c r="F46" s="259"/>
      <c r="G46" s="258">
        <f t="shared" si="1"/>
        <v>31800</v>
      </c>
      <c r="H46" s="240"/>
    </row>
    <row r="47" spans="1:8" ht="17.25">
      <c r="A47" s="255"/>
      <c r="B47" s="256" t="s">
        <v>1071</v>
      </c>
      <c r="C47" s="115" t="s">
        <v>1072</v>
      </c>
      <c r="D47" s="264"/>
      <c r="E47" s="306">
        <v>10000</v>
      </c>
      <c r="F47" s="259"/>
      <c r="G47" s="258">
        <f t="shared" si="1"/>
        <v>21800</v>
      </c>
      <c r="H47" s="240"/>
    </row>
    <row r="48" spans="1:8" ht="17.25">
      <c r="A48" s="255" t="s">
        <v>1174</v>
      </c>
      <c r="B48" s="256" t="s">
        <v>1172</v>
      </c>
      <c r="C48" s="422" t="s">
        <v>1118</v>
      </c>
      <c r="D48" s="264"/>
      <c r="E48" s="306">
        <v>8400</v>
      </c>
      <c r="F48" s="259"/>
      <c r="G48" s="258">
        <f t="shared" si="1"/>
        <v>13400</v>
      </c>
      <c r="H48" s="240"/>
    </row>
    <row r="49" spans="1:9" ht="17.25">
      <c r="A49" s="255"/>
      <c r="B49" s="256" t="s">
        <v>1173</v>
      </c>
      <c r="C49" s="422" t="s">
        <v>1111</v>
      </c>
      <c r="D49" s="264"/>
      <c r="E49" s="306">
        <v>10000</v>
      </c>
      <c r="F49" s="259"/>
      <c r="G49" s="258">
        <f t="shared" si="1"/>
        <v>3400</v>
      </c>
      <c r="H49" s="240"/>
      <c r="I49" s="244">
        <v>3400</v>
      </c>
    </row>
    <row r="50" spans="1:8" ht="17.25">
      <c r="A50" s="349"/>
      <c r="B50" s="329"/>
      <c r="C50" s="115"/>
      <c r="D50" s="264"/>
      <c r="E50" s="259"/>
      <c r="F50" s="259"/>
      <c r="G50" s="258"/>
      <c r="H50" s="240"/>
    </row>
    <row r="51" spans="1:8" ht="17.25">
      <c r="A51" s="255"/>
      <c r="B51" s="329" t="s">
        <v>960</v>
      </c>
      <c r="C51" s="239" t="s">
        <v>928</v>
      </c>
      <c r="D51" s="264">
        <v>60000</v>
      </c>
      <c r="E51" s="259"/>
      <c r="F51" s="259"/>
      <c r="G51" s="258">
        <v>60000</v>
      </c>
      <c r="H51" s="240" t="s">
        <v>958</v>
      </c>
    </row>
    <row r="52" spans="1:8" ht="17.25">
      <c r="A52" s="255" t="s">
        <v>817</v>
      </c>
      <c r="B52" s="256" t="s">
        <v>818</v>
      </c>
      <c r="C52" s="115" t="s">
        <v>819</v>
      </c>
      <c r="D52" s="264"/>
      <c r="E52" s="259">
        <v>7830</v>
      </c>
      <c r="F52" s="259"/>
      <c r="G52" s="258">
        <f>G51-E52</f>
        <v>52170</v>
      </c>
      <c r="H52" s="240"/>
    </row>
    <row r="53" spans="1:8" ht="17.25">
      <c r="A53" s="255"/>
      <c r="B53" s="256" t="s">
        <v>820</v>
      </c>
      <c r="C53" s="115" t="s">
        <v>821</v>
      </c>
      <c r="D53" s="264"/>
      <c r="E53" s="259">
        <v>4000</v>
      </c>
      <c r="F53" s="259"/>
      <c r="G53" s="258">
        <f>G52-E53</f>
        <v>48170</v>
      </c>
      <c r="H53" s="240"/>
    </row>
    <row r="54" spans="1:9" ht="17.25">
      <c r="A54" s="255" t="s">
        <v>966</v>
      </c>
      <c r="B54" s="256" t="s">
        <v>969</v>
      </c>
      <c r="C54" s="115" t="s">
        <v>970</v>
      </c>
      <c r="D54" s="264"/>
      <c r="E54" s="259">
        <v>45110</v>
      </c>
      <c r="F54" s="259"/>
      <c r="G54" s="258">
        <f>G53-E54</f>
        <v>3060</v>
      </c>
      <c r="H54" s="240"/>
      <c r="I54" s="244">
        <v>3060</v>
      </c>
    </row>
    <row r="55" spans="1:8" ht="17.25">
      <c r="A55" s="255"/>
      <c r="B55" s="256"/>
      <c r="C55" s="115"/>
      <c r="D55" s="258"/>
      <c r="E55" s="257"/>
      <c r="F55" s="257"/>
      <c r="G55" s="258"/>
      <c r="H55" s="240"/>
    </row>
    <row r="56" spans="1:8" ht="17.25">
      <c r="A56" s="255"/>
      <c r="B56" s="329"/>
      <c r="C56" s="115"/>
      <c r="D56" s="258"/>
      <c r="E56" s="257"/>
      <c r="F56" s="257"/>
      <c r="G56" s="258"/>
      <c r="H56" s="240"/>
    </row>
    <row r="57" spans="1:8" ht="17.25">
      <c r="A57" s="255"/>
      <c r="B57" s="329" t="s">
        <v>961</v>
      </c>
      <c r="C57" s="115" t="s">
        <v>959</v>
      </c>
      <c r="D57" s="448">
        <v>40000</v>
      </c>
      <c r="E57" s="115"/>
      <c r="F57" s="115"/>
      <c r="G57" s="258">
        <v>40000</v>
      </c>
      <c r="H57" s="240" t="s">
        <v>958</v>
      </c>
    </row>
    <row r="58" spans="1:8" ht="17.25">
      <c r="A58" s="255" t="s">
        <v>1002</v>
      </c>
      <c r="B58" s="418" t="s">
        <v>1001</v>
      </c>
      <c r="C58" s="241" t="s">
        <v>823</v>
      </c>
      <c r="D58" s="421"/>
      <c r="E58" s="115">
        <v>4940</v>
      </c>
      <c r="F58" s="115"/>
      <c r="G58" s="258">
        <f>G57-E58</f>
        <v>35060</v>
      </c>
      <c r="H58" s="240" t="s">
        <v>1148</v>
      </c>
    </row>
    <row r="59" spans="1:8" ht="17.25">
      <c r="A59" s="255"/>
      <c r="B59" s="256" t="s">
        <v>1065</v>
      </c>
      <c r="C59" s="241" t="s">
        <v>823</v>
      </c>
      <c r="D59" s="421"/>
      <c r="E59" s="115">
        <v>4940</v>
      </c>
      <c r="F59" s="115"/>
      <c r="G59" s="258">
        <f>G58-E59</f>
        <v>30120</v>
      </c>
      <c r="H59" s="240"/>
    </row>
    <row r="60" spans="1:8" ht="17.25">
      <c r="A60" s="255" t="s">
        <v>1200</v>
      </c>
      <c r="B60" s="263" t="s">
        <v>1205</v>
      </c>
      <c r="C60" s="241" t="s">
        <v>1206</v>
      </c>
      <c r="D60" s="421"/>
      <c r="E60" s="115">
        <v>30120</v>
      </c>
      <c r="F60" s="449"/>
      <c r="G60" s="258">
        <f>G59-E60</f>
        <v>0</v>
      </c>
      <c r="H60" s="240"/>
    </row>
    <row r="61" spans="1:8" ht="17.25">
      <c r="A61" s="255"/>
      <c r="B61" s="418"/>
      <c r="C61" s="241"/>
      <c r="D61" s="421"/>
      <c r="E61" s="115"/>
      <c r="F61" s="115"/>
      <c r="G61" s="258"/>
      <c r="H61" s="240"/>
    </row>
    <row r="62" spans="1:8" ht="17.25">
      <c r="A62" s="255"/>
      <c r="B62" s="418"/>
      <c r="C62" s="241" t="s">
        <v>1037</v>
      </c>
      <c r="D62" s="421"/>
      <c r="E62" s="115"/>
      <c r="F62" s="115"/>
      <c r="G62" s="258"/>
      <c r="H62" s="442">
        <v>40000</v>
      </c>
    </row>
    <row r="63" spans="1:8" ht="17.25">
      <c r="A63" s="255" t="s">
        <v>1057</v>
      </c>
      <c r="B63" s="418" t="s">
        <v>1058</v>
      </c>
      <c r="C63" s="241" t="s">
        <v>1056</v>
      </c>
      <c r="D63" s="260">
        <v>5000</v>
      </c>
      <c r="E63" s="115">
        <v>5000</v>
      </c>
      <c r="F63" s="115"/>
      <c r="G63" s="258">
        <f>D63-E63</f>
        <v>0</v>
      </c>
      <c r="H63" s="442"/>
    </row>
    <row r="64" spans="1:8" ht="17.25">
      <c r="A64" s="255"/>
      <c r="B64" s="256" t="s">
        <v>1073</v>
      </c>
      <c r="C64" s="324" t="s">
        <v>1074</v>
      </c>
      <c r="D64" s="260">
        <v>5000</v>
      </c>
      <c r="E64" s="115">
        <v>5000</v>
      </c>
      <c r="F64" s="115"/>
      <c r="G64" s="258">
        <f aca="true" t="shared" si="2" ref="G64:G72">D64-E64</f>
        <v>0</v>
      </c>
      <c r="H64" s="442"/>
    </row>
    <row r="65" spans="1:8" ht="17.25">
      <c r="A65" s="255" t="s">
        <v>1077</v>
      </c>
      <c r="B65" s="256" t="s">
        <v>1081</v>
      </c>
      <c r="C65" s="324" t="s">
        <v>1082</v>
      </c>
      <c r="D65" s="260">
        <v>5000</v>
      </c>
      <c r="E65" s="115">
        <v>5000</v>
      </c>
      <c r="F65" s="115"/>
      <c r="G65" s="258">
        <f t="shared" si="2"/>
        <v>0</v>
      </c>
      <c r="H65" s="442"/>
    </row>
    <row r="66" spans="1:8" ht="17.25">
      <c r="A66" s="255" t="s">
        <v>1077</v>
      </c>
      <c r="B66" s="418" t="s">
        <v>1084</v>
      </c>
      <c r="C66" s="241" t="s">
        <v>1083</v>
      </c>
      <c r="D66" s="260">
        <v>5000</v>
      </c>
      <c r="E66" s="115">
        <v>5000</v>
      </c>
      <c r="F66" s="115"/>
      <c r="G66" s="258">
        <f t="shared" si="2"/>
        <v>0</v>
      </c>
      <c r="H66" s="442"/>
    </row>
    <row r="67" spans="1:8" ht="17.25">
      <c r="A67" s="255" t="s">
        <v>1085</v>
      </c>
      <c r="B67" s="418" t="s">
        <v>1086</v>
      </c>
      <c r="C67" s="241" t="s">
        <v>1087</v>
      </c>
      <c r="D67" s="260">
        <v>5000</v>
      </c>
      <c r="E67" s="115">
        <v>5000</v>
      </c>
      <c r="F67" s="115"/>
      <c r="G67" s="258">
        <f t="shared" si="2"/>
        <v>0</v>
      </c>
      <c r="H67" s="427"/>
    </row>
    <row r="68" spans="1:8" ht="17.25">
      <c r="A68" s="255"/>
      <c r="B68" s="418" t="s">
        <v>1100</v>
      </c>
      <c r="C68" s="241" t="s">
        <v>1090</v>
      </c>
      <c r="D68" s="260">
        <v>5000</v>
      </c>
      <c r="E68" s="115">
        <v>5000</v>
      </c>
      <c r="F68" s="115"/>
      <c r="G68" s="258">
        <f t="shared" si="2"/>
        <v>0</v>
      </c>
      <c r="H68" s="427"/>
    </row>
    <row r="69" spans="1:8" ht="17.25">
      <c r="A69" s="255"/>
      <c r="B69" s="418" t="s">
        <v>1101</v>
      </c>
      <c r="C69" s="241" t="s">
        <v>1091</v>
      </c>
      <c r="D69" s="260">
        <v>5000</v>
      </c>
      <c r="E69" s="115">
        <v>5000</v>
      </c>
      <c r="F69" s="115"/>
      <c r="G69" s="258">
        <f t="shared" si="2"/>
        <v>0</v>
      </c>
      <c r="H69" s="427"/>
    </row>
    <row r="70" spans="1:8" ht="17.25">
      <c r="A70" s="255" t="s">
        <v>1110</v>
      </c>
      <c r="B70" s="418" t="s">
        <v>1113</v>
      </c>
      <c r="C70" s="241" t="s">
        <v>1109</v>
      </c>
      <c r="D70" s="115">
        <v>5000</v>
      </c>
      <c r="E70" s="115">
        <v>5000</v>
      </c>
      <c r="F70" s="115"/>
      <c r="G70" s="258">
        <f t="shared" si="2"/>
        <v>0</v>
      </c>
      <c r="H70" s="427"/>
    </row>
    <row r="71" spans="1:8" ht="17.25">
      <c r="A71" s="255" t="s">
        <v>1115</v>
      </c>
      <c r="B71" s="418" t="s">
        <v>1114</v>
      </c>
      <c r="C71" s="432" t="s">
        <v>257</v>
      </c>
      <c r="D71" s="115">
        <v>5000</v>
      </c>
      <c r="E71" s="115">
        <v>5000</v>
      </c>
      <c r="F71" s="115"/>
      <c r="G71" s="258">
        <f t="shared" si="2"/>
        <v>0</v>
      </c>
      <c r="H71" s="427"/>
    </row>
    <row r="72" spans="1:8" ht="17.25">
      <c r="A72" s="255" t="s">
        <v>1147</v>
      </c>
      <c r="B72" s="418" t="s">
        <v>1149</v>
      </c>
      <c r="C72" s="432" t="s">
        <v>1108</v>
      </c>
      <c r="D72" s="115">
        <v>5000</v>
      </c>
      <c r="E72" s="115">
        <v>5000</v>
      </c>
      <c r="F72" s="115"/>
      <c r="G72" s="258">
        <f t="shared" si="2"/>
        <v>0</v>
      </c>
      <c r="H72" s="260"/>
    </row>
    <row r="73" spans="1:8" ht="17.25">
      <c r="A73" s="255"/>
      <c r="B73" s="418"/>
      <c r="C73" s="432"/>
      <c r="D73" s="260"/>
      <c r="E73" s="260"/>
      <c r="F73" s="260"/>
      <c r="G73" s="258"/>
      <c r="H73" s="260"/>
    </row>
    <row r="74" spans="1:8" ht="17.25">
      <c r="A74" s="255"/>
      <c r="B74" s="418"/>
      <c r="C74" s="385" t="s">
        <v>1266</v>
      </c>
      <c r="D74" s="260">
        <v>-29130.5</v>
      </c>
      <c r="E74" s="260"/>
      <c r="F74" s="260"/>
      <c r="G74" s="258"/>
      <c r="H74" s="260"/>
    </row>
    <row r="75" spans="1:10" ht="17.25">
      <c r="A75" s="255"/>
      <c r="B75" s="263"/>
      <c r="C75" s="432"/>
      <c r="D75" s="311"/>
      <c r="E75" s="311"/>
      <c r="F75" s="311"/>
      <c r="G75" s="312"/>
      <c r="H75" s="260"/>
      <c r="J75" s="302">
        <v>1066700</v>
      </c>
    </row>
    <row r="76" spans="1:10" ht="18" thickBot="1">
      <c r="A76" s="255"/>
      <c r="B76" s="313"/>
      <c r="C76" s="301" t="s">
        <v>133</v>
      </c>
      <c r="D76" s="314">
        <f>SUM(D9:D75)</f>
        <v>670869.5</v>
      </c>
      <c r="E76" s="342">
        <f>SUM(E9:E75)</f>
        <v>670869.5</v>
      </c>
      <c r="F76" s="314">
        <f>SUM(F6:F57)</f>
        <v>0</v>
      </c>
      <c r="G76" s="331">
        <f>D76-E76-F76</f>
        <v>0</v>
      </c>
      <c r="H76" s="260"/>
      <c r="I76" s="302">
        <f>SUM(I5:I72)</f>
        <v>29130.5</v>
      </c>
      <c r="J76" s="302">
        <v>-366700</v>
      </c>
    </row>
    <row r="77" spans="6:10" ht="18" thickTop="1">
      <c r="F77" s="350" t="s">
        <v>1220</v>
      </c>
      <c r="G77" s="420">
        <v>29130.5</v>
      </c>
      <c r="J77" s="266">
        <f>SUM(J75:J76)</f>
        <v>700000</v>
      </c>
    </row>
    <row r="79" spans="5:8" ht="17.25">
      <c r="E79" s="382"/>
      <c r="H79" s="302"/>
    </row>
    <row r="80" spans="4:8" ht="17.25">
      <c r="D80" s="302"/>
      <c r="H80" s="334"/>
    </row>
    <row r="81" ht="17.25">
      <c r="D81" s="302"/>
    </row>
    <row r="82" ht="17.25">
      <c r="D82" s="420"/>
    </row>
    <row r="83" ht="17.25">
      <c r="H83" s="334"/>
    </row>
  </sheetData>
  <sheetProtection/>
  <mergeCells count="2">
    <mergeCell ref="A1:G1"/>
    <mergeCell ref="A2:H2"/>
  </mergeCells>
  <printOptions/>
  <pageMargins left="0.34" right="0.21" top="0.34" bottom="0.48" header="0.28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7.8515625" style="244" customWidth="1"/>
    <col min="2" max="2" width="8.140625" style="244" customWidth="1"/>
    <col min="3" max="3" width="28.140625" style="244" customWidth="1"/>
    <col min="4" max="4" width="13.140625" style="244" customWidth="1"/>
    <col min="5" max="5" width="9.57421875" style="244" customWidth="1"/>
    <col min="6" max="6" width="6.28125" style="244" customWidth="1"/>
    <col min="7" max="7" width="12.140625" style="244" customWidth="1"/>
    <col min="8" max="8" width="9.7109375" style="244" customWidth="1"/>
    <col min="9" max="9" width="9.140625" style="244" customWidth="1"/>
    <col min="10" max="10" width="12.140625" style="244" customWidth="1"/>
    <col min="11" max="16384" width="9.140625" style="244" customWidth="1"/>
  </cols>
  <sheetData>
    <row r="2" spans="1:8" ht="17.25">
      <c r="A2" s="515" t="s">
        <v>709</v>
      </c>
      <c r="B2" s="515"/>
      <c r="C2" s="515"/>
      <c r="D2" s="515"/>
      <c r="E2" s="515"/>
      <c r="F2" s="515"/>
      <c r="G2" s="515"/>
      <c r="H2" s="242"/>
    </row>
    <row r="3" spans="1:8" ht="17.25">
      <c r="A3" s="515" t="s">
        <v>1250</v>
      </c>
      <c r="B3" s="515"/>
      <c r="C3" s="515"/>
      <c r="D3" s="515"/>
      <c r="E3" s="515"/>
      <c r="F3" s="515"/>
      <c r="G3" s="515"/>
      <c r="H3" s="515"/>
    </row>
    <row r="4" spans="1:8" ht="17.25">
      <c r="A4" s="242" t="s">
        <v>1190</v>
      </c>
      <c r="B4" s="242"/>
      <c r="C4" s="242"/>
      <c r="D4" s="242"/>
      <c r="E4" s="242"/>
      <c r="F4" s="242"/>
      <c r="G4" s="242" t="s">
        <v>782</v>
      </c>
      <c r="H4" s="357" t="s">
        <v>711</v>
      </c>
    </row>
    <row r="5" spans="1:8" ht="17.25">
      <c r="A5" s="326" t="s">
        <v>34</v>
      </c>
      <c r="B5" s="326" t="s">
        <v>18</v>
      </c>
      <c r="C5" s="247" t="s">
        <v>4</v>
      </c>
      <c r="D5" s="248" t="s">
        <v>33</v>
      </c>
      <c r="E5" s="248" t="s">
        <v>1</v>
      </c>
      <c r="F5" s="248" t="s">
        <v>101</v>
      </c>
      <c r="G5" s="249" t="s">
        <v>2</v>
      </c>
      <c r="H5" s="247" t="s">
        <v>3</v>
      </c>
    </row>
    <row r="6" spans="1:8" ht="17.25">
      <c r="A6" s="250"/>
      <c r="B6" s="250"/>
      <c r="C6" s="251"/>
      <c r="D6" s="252" t="s">
        <v>0</v>
      </c>
      <c r="E6" s="252"/>
      <c r="F6" s="252"/>
      <c r="G6" s="253"/>
      <c r="H6" s="328"/>
    </row>
    <row r="7" spans="1:8" ht="17.25">
      <c r="A7" s="255" t="s">
        <v>745</v>
      </c>
      <c r="B7" s="256" t="s">
        <v>746</v>
      </c>
      <c r="C7" s="376" t="s">
        <v>756</v>
      </c>
      <c r="D7" s="257"/>
      <c r="E7" s="257"/>
      <c r="F7" s="257"/>
      <c r="G7" s="258"/>
      <c r="H7" s="260"/>
    </row>
    <row r="8" spans="1:12" ht="17.25">
      <c r="A8" s="255"/>
      <c r="B8" s="256"/>
      <c r="C8" s="375"/>
      <c r="D8" s="259"/>
      <c r="E8" s="259"/>
      <c r="F8" s="259"/>
      <c r="G8" s="258"/>
      <c r="H8" s="260"/>
      <c r="J8" s="347"/>
      <c r="K8" s="348"/>
      <c r="L8" s="308"/>
    </row>
    <row r="9" spans="1:12" ht="17.25">
      <c r="A9" s="256"/>
      <c r="B9" s="256" t="s">
        <v>906</v>
      </c>
      <c r="C9" s="375" t="s">
        <v>907</v>
      </c>
      <c r="D9" s="259">
        <v>90000</v>
      </c>
      <c r="E9" s="259"/>
      <c r="F9" s="259"/>
      <c r="G9" s="258">
        <v>90000</v>
      </c>
      <c r="H9" s="260" t="s">
        <v>878</v>
      </c>
      <c r="J9" s="347"/>
      <c r="K9" s="348"/>
      <c r="L9" s="308"/>
    </row>
    <row r="10" spans="1:12" ht="17.25">
      <c r="A10" s="255" t="s">
        <v>808</v>
      </c>
      <c r="B10" s="256" t="s">
        <v>810</v>
      </c>
      <c r="C10" s="115" t="s">
        <v>809</v>
      </c>
      <c r="D10" s="259"/>
      <c r="E10" s="259">
        <v>2080</v>
      </c>
      <c r="F10" s="259"/>
      <c r="G10" s="258">
        <f>G9-E10</f>
        <v>87920</v>
      </c>
      <c r="H10" s="260"/>
      <c r="J10" s="347"/>
      <c r="K10" s="348"/>
      <c r="L10" s="308"/>
    </row>
    <row r="11" spans="1:12" ht="17.25">
      <c r="A11" s="261" t="s">
        <v>773</v>
      </c>
      <c r="B11" s="263" t="s">
        <v>772</v>
      </c>
      <c r="C11" s="241" t="s">
        <v>774</v>
      </c>
      <c r="D11" s="264"/>
      <c r="E11" s="264">
        <v>30420</v>
      </c>
      <c r="F11" s="259"/>
      <c r="G11" s="258">
        <f>G10-E11</f>
        <v>57500</v>
      </c>
      <c r="H11" s="260"/>
      <c r="J11" s="347"/>
      <c r="K11" s="348"/>
      <c r="L11" s="308"/>
    </row>
    <row r="12" spans="1:12" ht="17.25">
      <c r="A12" s="256"/>
      <c r="B12" s="256" t="s">
        <v>797</v>
      </c>
      <c r="C12" s="115" t="s">
        <v>798</v>
      </c>
      <c r="D12" s="259"/>
      <c r="E12" s="259">
        <v>15282</v>
      </c>
      <c r="F12" s="259"/>
      <c r="G12" s="258">
        <f>G11-E12</f>
        <v>42218</v>
      </c>
      <c r="H12" s="260"/>
      <c r="J12" s="347"/>
      <c r="K12" s="348"/>
      <c r="L12" s="308"/>
    </row>
    <row r="13" spans="1:12" ht="17.25">
      <c r="A13" s="256" t="s">
        <v>1007</v>
      </c>
      <c r="B13" s="256" t="s">
        <v>1015</v>
      </c>
      <c r="C13" s="115" t="s">
        <v>1016</v>
      </c>
      <c r="D13" s="259"/>
      <c r="E13" s="259">
        <v>35000</v>
      </c>
      <c r="F13" s="259"/>
      <c r="G13" s="258">
        <f>G12-E13</f>
        <v>7218</v>
      </c>
      <c r="H13" s="260"/>
      <c r="J13" s="347"/>
      <c r="K13" s="348"/>
      <c r="L13" s="308"/>
    </row>
    <row r="14" spans="1:12" ht="17.25">
      <c r="A14" s="256"/>
      <c r="B14" s="256" t="s">
        <v>803</v>
      </c>
      <c r="C14" s="115" t="s">
        <v>804</v>
      </c>
      <c r="D14" s="259"/>
      <c r="E14" s="259">
        <v>6180</v>
      </c>
      <c r="F14" s="259"/>
      <c r="G14" s="258">
        <f>G13-E14</f>
        <v>1038</v>
      </c>
      <c r="H14" s="260"/>
      <c r="I14" s="244">
        <v>1038</v>
      </c>
      <c r="J14" s="347"/>
      <c r="K14" s="348"/>
      <c r="L14" s="308"/>
    </row>
    <row r="15" spans="1:12" ht="17.25">
      <c r="A15" s="256"/>
      <c r="B15" s="256"/>
      <c r="C15" s="115"/>
      <c r="D15" s="259"/>
      <c r="E15" s="259"/>
      <c r="F15" s="259"/>
      <c r="G15" s="258"/>
      <c r="H15" s="260"/>
      <c r="J15" s="347"/>
      <c r="K15" s="348"/>
      <c r="L15" s="308"/>
    </row>
    <row r="16" spans="1:12" ht="17.25">
      <c r="A16" s="256"/>
      <c r="B16" s="256"/>
      <c r="C16" s="115"/>
      <c r="D16" s="259"/>
      <c r="E16" s="259"/>
      <c r="F16" s="259"/>
      <c r="G16" s="258"/>
      <c r="H16" s="260"/>
      <c r="J16" s="347"/>
      <c r="K16" s="348"/>
      <c r="L16" s="308"/>
    </row>
    <row r="17" spans="1:12" ht="17.25">
      <c r="A17" s="256"/>
      <c r="B17" s="256" t="s">
        <v>906</v>
      </c>
      <c r="C17" s="375" t="s">
        <v>907</v>
      </c>
      <c r="D17" s="259">
        <v>11000</v>
      </c>
      <c r="E17" s="259"/>
      <c r="F17" s="259"/>
      <c r="G17" s="258">
        <v>11000</v>
      </c>
      <c r="H17" s="260" t="s">
        <v>58</v>
      </c>
      <c r="J17" s="347"/>
      <c r="K17" s="348"/>
      <c r="L17" s="308"/>
    </row>
    <row r="18" spans="1:12" ht="17.25">
      <c r="A18" s="255" t="s">
        <v>792</v>
      </c>
      <c r="B18" s="256" t="s">
        <v>805</v>
      </c>
      <c r="C18" s="115" t="s">
        <v>806</v>
      </c>
      <c r="D18" s="257"/>
      <c r="E18" s="257">
        <v>8060</v>
      </c>
      <c r="F18" s="259"/>
      <c r="G18" s="258">
        <f>G17-E18</f>
        <v>2940</v>
      </c>
      <c r="H18" s="260"/>
      <c r="I18" s="244">
        <v>2940</v>
      </c>
      <c r="J18" s="347"/>
      <c r="K18" s="348"/>
      <c r="L18" s="308"/>
    </row>
    <row r="19" spans="1:12" ht="17.25">
      <c r="A19" s="256"/>
      <c r="B19" s="256"/>
      <c r="C19" s="375"/>
      <c r="D19" s="259"/>
      <c r="E19" s="259"/>
      <c r="F19" s="259"/>
      <c r="G19" s="258"/>
      <c r="H19" s="260"/>
      <c r="J19" s="347"/>
      <c r="K19" s="348"/>
      <c r="L19" s="308"/>
    </row>
    <row r="20" spans="1:12" ht="17.25">
      <c r="A20" s="256"/>
      <c r="B20" s="256"/>
      <c r="C20" s="375"/>
      <c r="D20" s="259"/>
      <c r="E20" s="259"/>
      <c r="F20" s="259"/>
      <c r="G20" s="258"/>
      <c r="H20" s="260"/>
      <c r="J20" s="347"/>
      <c r="K20" s="348"/>
      <c r="L20" s="308"/>
    </row>
    <row r="21" spans="1:12" ht="17.25">
      <c r="A21" s="256"/>
      <c r="B21" s="256" t="s">
        <v>906</v>
      </c>
      <c r="C21" s="375" t="s">
        <v>908</v>
      </c>
      <c r="D21" s="259">
        <v>20000</v>
      </c>
      <c r="E21" s="259"/>
      <c r="F21" s="259"/>
      <c r="G21" s="258">
        <v>20000</v>
      </c>
      <c r="H21" s="260" t="s">
        <v>349</v>
      </c>
      <c r="J21" s="347"/>
      <c r="K21" s="348"/>
      <c r="L21" s="308"/>
    </row>
    <row r="22" spans="1:12" ht="17.25">
      <c r="A22" s="256" t="s">
        <v>794</v>
      </c>
      <c r="B22" s="256" t="s">
        <v>796</v>
      </c>
      <c r="C22" s="115" t="s">
        <v>795</v>
      </c>
      <c r="D22" s="257"/>
      <c r="E22" s="257">
        <v>11250</v>
      </c>
      <c r="F22" s="257"/>
      <c r="G22" s="258">
        <f>G21-E22</f>
        <v>8750</v>
      </c>
      <c r="H22" s="260"/>
      <c r="J22" s="308"/>
      <c r="K22" s="308"/>
      <c r="L22" s="308"/>
    </row>
    <row r="23" spans="1:9" ht="17.25">
      <c r="A23" s="255" t="s">
        <v>953</v>
      </c>
      <c r="B23" s="256" t="s">
        <v>977</v>
      </c>
      <c r="C23" s="115" t="s">
        <v>976</v>
      </c>
      <c r="D23" s="259"/>
      <c r="E23" s="259">
        <v>5590</v>
      </c>
      <c r="F23" s="259"/>
      <c r="G23" s="258">
        <f>G22-E23</f>
        <v>3160</v>
      </c>
      <c r="H23" s="260"/>
      <c r="I23" s="244">
        <v>3160</v>
      </c>
    </row>
    <row r="24" spans="1:8" ht="17.25">
      <c r="A24" s="255"/>
      <c r="B24" s="256"/>
      <c r="C24" s="115"/>
      <c r="D24" s="259"/>
      <c r="E24" s="259"/>
      <c r="F24" s="259"/>
      <c r="G24" s="258"/>
      <c r="H24" s="260"/>
    </row>
    <row r="25" spans="1:8" ht="17.25">
      <c r="A25" s="255"/>
      <c r="B25" s="256"/>
      <c r="C25" s="115"/>
      <c r="D25" s="259"/>
      <c r="E25" s="259"/>
      <c r="F25" s="259"/>
      <c r="G25" s="258"/>
      <c r="H25" s="260"/>
    </row>
    <row r="26" spans="1:8" ht="17.25">
      <c r="A26" s="255"/>
      <c r="B26" s="256"/>
      <c r="C26" s="115"/>
      <c r="D26" s="259"/>
      <c r="E26" s="259"/>
      <c r="F26" s="259"/>
      <c r="G26" s="258"/>
      <c r="H26" s="260"/>
    </row>
    <row r="27" spans="1:9" ht="17.25">
      <c r="A27" s="255"/>
      <c r="B27" s="256" t="s">
        <v>906</v>
      </c>
      <c r="C27" s="375" t="s">
        <v>909</v>
      </c>
      <c r="D27" s="259">
        <v>23000</v>
      </c>
      <c r="E27" s="259"/>
      <c r="F27" s="259"/>
      <c r="G27" s="258">
        <v>23000</v>
      </c>
      <c r="H27" s="260" t="s">
        <v>349</v>
      </c>
      <c r="I27" s="244">
        <v>23000</v>
      </c>
    </row>
    <row r="28" spans="1:8" ht="17.25">
      <c r="A28" s="255"/>
      <c r="B28" s="256"/>
      <c r="C28" s="115"/>
      <c r="D28" s="259"/>
      <c r="E28" s="259"/>
      <c r="F28" s="259"/>
      <c r="G28" s="258"/>
      <c r="H28" s="260"/>
    </row>
    <row r="29" spans="1:8" ht="17.25">
      <c r="A29" s="255"/>
      <c r="B29" s="256"/>
      <c r="C29" s="115"/>
      <c r="D29" s="257"/>
      <c r="E29" s="257"/>
      <c r="F29" s="257"/>
      <c r="G29" s="258"/>
      <c r="H29" s="260"/>
    </row>
    <row r="30" spans="1:8" ht="17.25">
      <c r="A30" s="255"/>
      <c r="B30" s="256"/>
      <c r="C30" s="385" t="s">
        <v>1266</v>
      </c>
      <c r="D30" s="257">
        <v>-30138</v>
      </c>
      <c r="E30" s="257"/>
      <c r="F30" s="257"/>
      <c r="G30" s="258"/>
      <c r="H30" s="260"/>
    </row>
    <row r="31" spans="1:8" ht="17.25">
      <c r="A31" s="255"/>
      <c r="B31" s="256"/>
      <c r="C31" s="115"/>
      <c r="D31" s="473"/>
      <c r="E31" s="257"/>
      <c r="F31" s="257"/>
      <c r="G31" s="257"/>
      <c r="H31" s="260"/>
    </row>
    <row r="32" spans="1:10" ht="17.25">
      <c r="A32" s="255"/>
      <c r="B32" s="263"/>
      <c r="C32" s="241"/>
      <c r="D32" s="311"/>
      <c r="E32" s="311"/>
      <c r="F32" s="311"/>
      <c r="G32" s="312"/>
      <c r="H32" s="320"/>
      <c r="J32" s="244">
        <v>392522</v>
      </c>
    </row>
    <row r="33" spans="1:10" ht="18" thickBot="1">
      <c r="A33" s="255"/>
      <c r="B33" s="313"/>
      <c r="C33" s="301" t="s">
        <v>133</v>
      </c>
      <c r="D33" s="314">
        <f>SUM(D9:D31)</f>
        <v>113862</v>
      </c>
      <c r="E33" s="342">
        <f>SUM(E7:E31)</f>
        <v>113862</v>
      </c>
      <c r="F33" s="314">
        <f>SUM(F7:F31)</f>
        <v>0</v>
      </c>
      <c r="G33" s="331">
        <f>D33-E33-F33</f>
        <v>0</v>
      </c>
      <c r="H33" s="260"/>
      <c r="J33" s="244">
        <v>-248522</v>
      </c>
    </row>
    <row r="34" spans="6:10" ht="18" thickTop="1">
      <c r="F34" s="350" t="s">
        <v>2</v>
      </c>
      <c r="G34" s="420">
        <v>30138</v>
      </c>
      <c r="J34" s="425">
        <f>SUM(J32:J33)</f>
        <v>144000</v>
      </c>
    </row>
    <row r="35" ht="17.25">
      <c r="E35" s="383"/>
    </row>
    <row r="39" ht="17.25">
      <c r="D39" s="350"/>
    </row>
  </sheetData>
  <sheetProtection/>
  <mergeCells count="2">
    <mergeCell ref="A2:G2"/>
    <mergeCell ref="A3:H3"/>
  </mergeCells>
  <printOptions/>
  <pageMargins left="0.53" right="0.21" top="0.34" bottom="0.48" header="0.28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8515625" style="244" customWidth="1"/>
    <col min="2" max="2" width="9.00390625" style="244" customWidth="1"/>
    <col min="3" max="3" width="30.28125" style="244" customWidth="1"/>
    <col min="4" max="4" width="12.00390625" style="244" customWidth="1"/>
    <col min="5" max="5" width="9.57421875" style="244" customWidth="1"/>
    <col min="6" max="6" width="7.28125" style="244" customWidth="1"/>
    <col min="7" max="7" width="12.140625" style="244" customWidth="1"/>
    <col min="8" max="8" width="8.7109375" style="244" customWidth="1"/>
    <col min="9" max="16384" width="9.140625" style="244" customWidth="1"/>
  </cols>
  <sheetData>
    <row r="2" spans="1:8" ht="17.25">
      <c r="A2" s="515" t="s">
        <v>709</v>
      </c>
      <c r="B2" s="515"/>
      <c r="C2" s="515"/>
      <c r="D2" s="515"/>
      <c r="E2" s="515"/>
      <c r="F2" s="515"/>
      <c r="G2" s="515"/>
      <c r="H2" s="242"/>
    </row>
    <row r="3" spans="1:8" ht="17.25">
      <c r="A3" s="515" t="s">
        <v>1256</v>
      </c>
      <c r="B3" s="515"/>
      <c r="C3" s="515"/>
      <c r="D3" s="515"/>
      <c r="E3" s="515"/>
      <c r="F3" s="515"/>
      <c r="G3" s="515"/>
      <c r="H3" s="515"/>
    </row>
    <row r="4" spans="1:8" ht="17.25">
      <c r="A4" s="242" t="s">
        <v>1192</v>
      </c>
      <c r="B4" s="242"/>
      <c r="C4" s="242"/>
      <c r="D4" s="242"/>
      <c r="E4" s="242"/>
      <c r="F4" s="242"/>
      <c r="G4" s="242" t="s">
        <v>743</v>
      </c>
      <c r="H4" s="357" t="s">
        <v>752</v>
      </c>
    </row>
    <row r="5" spans="1:8" ht="17.25">
      <c r="A5" s="326" t="s">
        <v>34</v>
      </c>
      <c r="B5" s="326" t="s">
        <v>18</v>
      </c>
      <c r="C5" s="323" t="s">
        <v>4</v>
      </c>
      <c r="D5" s="248" t="s">
        <v>33</v>
      </c>
      <c r="E5" s="248" t="s">
        <v>1</v>
      </c>
      <c r="F5" s="248" t="s">
        <v>101</v>
      </c>
      <c r="G5" s="249" t="s">
        <v>2</v>
      </c>
      <c r="H5" s="247" t="s">
        <v>3</v>
      </c>
    </row>
    <row r="6" spans="1:8" ht="17.25">
      <c r="A6" s="250"/>
      <c r="B6" s="250"/>
      <c r="C6" s="251"/>
      <c r="D6" s="252" t="s">
        <v>0</v>
      </c>
      <c r="E6" s="252"/>
      <c r="F6" s="252"/>
      <c r="G6" s="253"/>
      <c r="H6" s="328"/>
    </row>
    <row r="7" spans="1:8" ht="17.25">
      <c r="A7" s="255" t="s">
        <v>745</v>
      </c>
      <c r="B7" s="256" t="s">
        <v>862</v>
      </c>
      <c r="C7" s="115" t="s">
        <v>753</v>
      </c>
      <c r="D7" s="257"/>
      <c r="E7" s="257"/>
      <c r="F7" s="257"/>
      <c r="G7" s="258"/>
      <c r="H7" s="260" t="s">
        <v>700</v>
      </c>
    </row>
    <row r="8" spans="1:12" ht="17.25">
      <c r="A8" s="255"/>
      <c r="B8" s="256"/>
      <c r="C8" s="375" t="s">
        <v>790</v>
      </c>
      <c r="D8" s="259">
        <v>27000</v>
      </c>
      <c r="E8" s="259"/>
      <c r="F8" s="259"/>
      <c r="G8" s="258">
        <f>D8</f>
        <v>27000</v>
      </c>
      <c r="H8" s="260"/>
      <c r="J8" s="347"/>
      <c r="K8" s="348"/>
      <c r="L8" s="308"/>
    </row>
    <row r="9" spans="1:12" ht="17.25">
      <c r="A9" s="255" t="s">
        <v>858</v>
      </c>
      <c r="B9" s="256" t="s">
        <v>857</v>
      </c>
      <c r="C9" s="115" t="s">
        <v>856</v>
      </c>
      <c r="D9" s="257"/>
      <c r="E9" s="257">
        <v>10400</v>
      </c>
      <c r="F9" s="257"/>
      <c r="G9" s="258">
        <f>G8-E9</f>
        <v>16600</v>
      </c>
      <c r="H9" s="260"/>
      <c r="J9" s="308"/>
      <c r="K9" s="308"/>
      <c r="L9" s="308"/>
    </row>
    <row r="10" spans="1:8" ht="17.25">
      <c r="A10" s="255" t="s">
        <v>825</v>
      </c>
      <c r="B10" s="256" t="s">
        <v>701</v>
      </c>
      <c r="C10" s="115" t="s">
        <v>824</v>
      </c>
      <c r="D10" s="259"/>
      <c r="E10" s="259">
        <v>1226</v>
      </c>
      <c r="F10" s="259"/>
      <c r="G10" s="258">
        <f>G9-E10</f>
        <v>15374</v>
      </c>
      <c r="H10" s="260"/>
    </row>
    <row r="11" spans="1:8" ht="17.25">
      <c r="A11" s="255"/>
      <c r="B11" s="256"/>
      <c r="C11" s="115"/>
      <c r="D11" s="259"/>
      <c r="E11" s="259"/>
      <c r="F11" s="259"/>
      <c r="G11" s="258">
        <f>G10-E11</f>
        <v>15374</v>
      </c>
      <c r="H11" s="260"/>
    </row>
    <row r="12" spans="1:8" ht="17.25">
      <c r="A12" s="349"/>
      <c r="B12" s="329"/>
      <c r="C12" s="239"/>
      <c r="D12" s="257"/>
      <c r="E12" s="257"/>
      <c r="F12" s="257"/>
      <c r="G12" s="258"/>
      <c r="H12" s="260"/>
    </row>
    <row r="13" spans="1:8" ht="17.25">
      <c r="A13" s="255"/>
      <c r="B13" s="256"/>
      <c r="C13" s="115"/>
      <c r="D13" s="259"/>
      <c r="E13" s="259"/>
      <c r="F13" s="259"/>
      <c r="G13" s="258"/>
      <c r="H13" s="260"/>
    </row>
    <row r="14" spans="1:8" ht="17.25">
      <c r="A14" s="255"/>
      <c r="B14" s="256"/>
      <c r="C14" s="385" t="s">
        <v>1266</v>
      </c>
      <c r="D14" s="259">
        <v>-15374</v>
      </c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256"/>
      <c r="C16" s="115"/>
      <c r="D16" s="259"/>
      <c r="E16" s="259"/>
      <c r="F16" s="259"/>
      <c r="G16" s="258"/>
      <c r="H16" s="260"/>
    </row>
    <row r="17" spans="1:8" ht="17.25">
      <c r="A17" s="255"/>
      <c r="B17" s="329"/>
      <c r="C17" s="115"/>
      <c r="D17" s="259"/>
      <c r="E17" s="259"/>
      <c r="F17" s="259"/>
      <c r="G17" s="258"/>
      <c r="H17" s="260"/>
    </row>
    <row r="18" spans="1:8" ht="17.25">
      <c r="A18" s="255"/>
      <c r="B18" s="256"/>
      <c r="C18" s="115"/>
      <c r="D18" s="259"/>
      <c r="E18" s="259"/>
      <c r="F18" s="259"/>
      <c r="G18" s="258"/>
      <c r="H18" s="260"/>
    </row>
    <row r="19" spans="1:8" ht="17.25">
      <c r="A19" s="255"/>
      <c r="B19" s="256"/>
      <c r="C19" s="115"/>
      <c r="D19" s="259"/>
      <c r="E19" s="259"/>
      <c r="F19" s="259"/>
      <c r="G19" s="258"/>
      <c r="H19" s="260"/>
    </row>
    <row r="20" spans="1:8" ht="17.25">
      <c r="A20" s="255"/>
      <c r="B20" s="329"/>
      <c r="C20" s="115"/>
      <c r="D20" s="259"/>
      <c r="E20" s="259"/>
      <c r="F20" s="259"/>
      <c r="G20" s="258"/>
      <c r="H20" s="260"/>
    </row>
    <row r="21" spans="1:8" ht="18" thickBot="1">
      <c r="A21" s="255"/>
      <c r="B21" s="313"/>
      <c r="C21" s="301" t="s">
        <v>133</v>
      </c>
      <c r="D21" s="314">
        <f>SUM(D7:D20)</f>
        <v>11626</v>
      </c>
      <c r="E21" s="342">
        <f>SUM(E7:E20)</f>
        <v>11626</v>
      </c>
      <c r="F21" s="314">
        <f>SUM(F7:F20)</f>
        <v>0</v>
      </c>
      <c r="G21" s="331">
        <f>D21-E21-F21</f>
        <v>0</v>
      </c>
      <c r="H21" s="260"/>
    </row>
    <row r="22" spans="6:7" ht="18" thickTop="1">
      <c r="F22" s="350" t="s">
        <v>2</v>
      </c>
      <c r="G22" s="420">
        <v>15374</v>
      </c>
    </row>
    <row r="27" ht="17.25">
      <c r="D27" s="350"/>
    </row>
  </sheetData>
  <sheetProtection/>
  <mergeCells count="2">
    <mergeCell ref="A2:G2"/>
    <mergeCell ref="A3:H3"/>
  </mergeCells>
  <printOptions/>
  <pageMargins left="0.52" right="0.15" top="0.34" bottom="0.48" header="0.2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09">
      <selection activeCell="C25" sqref="C25"/>
    </sheetView>
  </sheetViews>
  <sheetFormatPr defaultColWidth="9.140625" defaultRowHeight="12.75"/>
  <cols>
    <col min="1" max="1" width="9.140625" style="244" customWidth="1"/>
    <col min="2" max="2" width="10.57421875" style="244" customWidth="1"/>
    <col min="3" max="3" width="26.8515625" style="244" customWidth="1"/>
    <col min="4" max="4" width="12.421875" style="244" bestFit="1" customWidth="1"/>
    <col min="5" max="5" width="11.57421875" style="244" customWidth="1"/>
    <col min="6" max="6" width="10.00390625" style="244" bestFit="1" customWidth="1"/>
    <col min="7" max="7" width="11.28125" style="244" customWidth="1"/>
    <col min="8" max="8" width="9.140625" style="244" customWidth="1"/>
    <col min="9" max="9" width="9.8515625" style="307" bestFit="1" customWidth="1"/>
    <col min="10" max="10" width="12.140625" style="244" customWidth="1"/>
    <col min="11" max="11" width="9.140625" style="244" customWidth="1"/>
    <col min="12" max="12" width="12.00390625" style="244" customWidth="1"/>
    <col min="13" max="16384" width="9.140625" style="244" customWidth="1"/>
  </cols>
  <sheetData>
    <row r="1" spans="1:8" ht="18" thickBot="1">
      <c r="A1" s="242"/>
      <c r="B1" s="242"/>
      <c r="C1" s="242"/>
      <c r="D1" s="242"/>
      <c r="E1" s="242"/>
      <c r="F1" s="243" t="s">
        <v>636</v>
      </c>
      <c r="G1" s="242"/>
      <c r="H1" s="242"/>
    </row>
    <row r="2" spans="1:8" ht="17.25">
      <c r="A2" s="242" t="s">
        <v>1641</v>
      </c>
      <c r="B2" s="242"/>
      <c r="C2" s="242"/>
      <c r="D2" s="242"/>
      <c r="E2" s="242"/>
      <c r="F2" s="242"/>
      <c r="G2" s="242"/>
      <c r="H2" s="245" t="s">
        <v>1296</v>
      </c>
    </row>
    <row r="3" spans="1:8" ht="17.25">
      <c r="A3" s="242" t="s">
        <v>32</v>
      </c>
      <c r="B3" s="242"/>
      <c r="C3" s="242"/>
      <c r="D3" s="242"/>
      <c r="E3" s="242"/>
      <c r="F3" s="242"/>
      <c r="G3" s="242"/>
      <c r="H3" s="242"/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54" t="s">
        <v>37</v>
      </c>
    </row>
    <row r="6" spans="1:9" ht="17.25">
      <c r="A6" s="255" t="s">
        <v>686</v>
      </c>
      <c r="B6" s="256">
        <v>309123</v>
      </c>
      <c r="C6" s="236" t="s">
        <v>637</v>
      </c>
      <c r="D6" s="237"/>
      <c r="E6" s="257"/>
      <c r="F6" s="257"/>
      <c r="G6" s="258"/>
      <c r="H6" s="478"/>
      <c r="I6" s="307" t="s">
        <v>1637</v>
      </c>
    </row>
    <row r="7" spans="1:9" ht="17.25">
      <c r="A7" s="255"/>
      <c r="B7" s="256"/>
      <c r="C7" s="239" t="s">
        <v>1454</v>
      </c>
      <c r="D7" s="259">
        <v>21000</v>
      </c>
      <c r="E7" s="259"/>
      <c r="F7" s="259"/>
      <c r="G7" s="258">
        <f>D7</f>
        <v>21000</v>
      </c>
      <c r="H7" s="260" t="s">
        <v>638</v>
      </c>
      <c r="I7" s="307">
        <v>6000</v>
      </c>
    </row>
    <row r="8" spans="1:8" ht="17.25">
      <c r="A8" s="255" t="s">
        <v>1393</v>
      </c>
      <c r="B8" s="256" t="s">
        <v>1414</v>
      </c>
      <c r="C8" s="115" t="s">
        <v>1415</v>
      </c>
      <c r="D8" s="259"/>
      <c r="E8" s="259">
        <v>2890</v>
      </c>
      <c r="F8" s="259"/>
      <c r="G8" s="258">
        <f>G7-E8</f>
        <v>18110</v>
      </c>
      <c r="H8" s="260"/>
    </row>
    <row r="9" spans="1:8" ht="17.25">
      <c r="A9" s="255" t="s">
        <v>1438</v>
      </c>
      <c r="B9" s="256" t="s">
        <v>1446</v>
      </c>
      <c r="C9" s="115" t="s">
        <v>1415</v>
      </c>
      <c r="D9" s="259"/>
      <c r="E9" s="259">
        <v>12190</v>
      </c>
      <c r="F9" s="259"/>
      <c r="G9" s="258">
        <f>G8-E9</f>
        <v>5920</v>
      </c>
      <c r="H9" s="260"/>
    </row>
    <row r="10" spans="1:8" ht="17.25">
      <c r="A10" s="255" t="s">
        <v>1438</v>
      </c>
      <c r="B10" s="256" t="s">
        <v>1447</v>
      </c>
      <c r="C10" s="115" t="s">
        <v>1415</v>
      </c>
      <c r="D10" s="259"/>
      <c r="E10" s="259">
        <v>5650</v>
      </c>
      <c r="F10" s="259"/>
      <c r="G10" s="258">
        <f>G9-E10</f>
        <v>270</v>
      </c>
      <c r="H10" s="260"/>
    </row>
    <row r="11" spans="1:8" ht="17.25">
      <c r="A11" s="255"/>
      <c r="B11" s="256"/>
      <c r="C11" s="115" t="s">
        <v>1730</v>
      </c>
      <c r="D11" s="259">
        <v>30000</v>
      </c>
      <c r="E11" s="259"/>
      <c r="F11" s="259"/>
      <c r="G11" s="258">
        <f>G10+D11</f>
        <v>30270</v>
      </c>
      <c r="H11" s="260"/>
    </row>
    <row r="12" spans="1:8" ht="17.25">
      <c r="A12" s="255" t="s">
        <v>1732</v>
      </c>
      <c r="B12" s="256" t="s">
        <v>1733</v>
      </c>
      <c r="C12" s="115" t="s">
        <v>1415</v>
      </c>
      <c r="D12" s="259"/>
      <c r="E12" s="259">
        <v>12200</v>
      </c>
      <c r="F12" s="259"/>
      <c r="G12" s="258">
        <f>G11-E12</f>
        <v>18070</v>
      </c>
      <c r="H12" s="260"/>
    </row>
    <row r="13" spans="1:8" ht="17.25">
      <c r="A13" s="255" t="s">
        <v>1739</v>
      </c>
      <c r="B13" s="256" t="s">
        <v>1740</v>
      </c>
      <c r="C13" s="115" t="s">
        <v>1415</v>
      </c>
      <c r="D13" s="259"/>
      <c r="E13" s="259">
        <v>1200</v>
      </c>
      <c r="F13" s="259"/>
      <c r="G13" s="258">
        <f>G12-E13</f>
        <v>16870</v>
      </c>
      <c r="H13" s="260"/>
    </row>
    <row r="14" spans="1:8" ht="17.25">
      <c r="A14" s="255"/>
      <c r="B14" s="256"/>
      <c r="C14" s="115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9" ht="17.25">
      <c r="A16" s="255"/>
      <c r="B16" s="256"/>
      <c r="C16" s="239" t="s">
        <v>698</v>
      </c>
      <c r="D16" s="259">
        <v>161300</v>
      </c>
      <c r="E16" s="259"/>
      <c r="F16" s="259"/>
      <c r="G16" s="258">
        <f>D16</f>
        <v>161300</v>
      </c>
      <c r="H16" s="260" t="s">
        <v>638</v>
      </c>
      <c r="I16" s="307">
        <v>161300</v>
      </c>
    </row>
    <row r="17" spans="1:8" ht="17.25">
      <c r="A17" s="255" t="s">
        <v>1393</v>
      </c>
      <c r="B17" s="263" t="s">
        <v>1410</v>
      </c>
      <c r="C17" s="241" t="s">
        <v>1411</v>
      </c>
      <c r="D17" s="264"/>
      <c r="E17" s="264">
        <v>450</v>
      </c>
      <c r="F17" s="259"/>
      <c r="G17" s="258">
        <f>G16-E17</f>
        <v>160850</v>
      </c>
      <c r="H17" s="260"/>
    </row>
    <row r="18" spans="1:8" ht="17.25">
      <c r="A18" s="255" t="s">
        <v>1393</v>
      </c>
      <c r="B18" s="263" t="s">
        <v>1413</v>
      </c>
      <c r="C18" s="241" t="s">
        <v>1412</v>
      </c>
      <c r="D18" s="264"/>
      <c r="E18" s="264">
        <v>2310</v>
      </c>
      <c r="F18" s="306"/>
      <c r="G18" s="258">
        <f>G17-E18</f>
        <v>158540</v>
      </c>
      <c r="H18" s="260"/>
    </row>
    <row r="19" spans="1:8" ht="17.25">
      <c r="A19" s="255" t="s">
        <v>1385</v>
      </c>
      <c r="B19" s="263" t="s">
        <v>1430</v>
      </c>
      <c r="C19" s="241" t="s">
        <v>1412</v>
      </c>
      <c r="D19" s="264"/>
      <c r="E19" s="264">
        <v>2200</v>
      </c>
      <c r="F19" s="259"/>
      <c r="G19" s="258">
        <f>G18-E19</f>
        <v>156340</v>
      </c>
      <c r="H19" s="260"/>
    </row>
    <row r="20" spans="1:8" ht="17.25">
      <c r="A20" s="255" t="s">
        <v>1488</v>
      </c>
      <c r="B20" s="263" t="s">
        <v>1493</v>
      </c>
      <c r="C20" s="241" t="s">
        <v>1494</v>
      </c>
      <c r="D20" s="264"/>
      <c r="E20" s="264">
        <v>600</v>
      </c>
      <c r="F20" s="259"/>
      <c r="G20" s="258">
        <f>G19-E20</f>
        <v>155740</v>
      </c>
      <c r="H20" s="260"/>
    </row>
    <row r="21" spans="1:8" ht="17.25">
      <c r="A21" s="255" t="s">
        <v>1644</v>
      </c>
      <c r="B21" s="263" t="s">
        <v>1657</v>
      </c>
      <c r="C21" s="241" t="s">
        <v>1658</v>
      </c>
      <c r="D21" s="264"/>
      <c r="E21" s="264">
        <v>3800</v>
      </c>
      <c r="F21" s="259"/>
      <c r="G21" s="258">
        <f>G20-E21</f>
        <v>151940</v>
      </c>
      <c r="H21" s="260"/>
    </row>
    <row r="22" spans="1:8" ht="17.25">
      <c r="A22" s="255"/>
      <c r="B22" s="263"/>
      <c r="C22" s="512" t="s">
        <v>1731</v>
      </c>
      <c r="D22" s="264">
        <v>-30000</v>
      </c>
      <c r="E22" s="264"/>
      <c r="F22" s="259"/>
      <c r="G22" s="258">
        <f>G21+D22</f>
        <v>121940</v>
      </c>
      <c r="H22" s="260"/>
    </row>
    <row r="23" spans="1:8" ht="17.25">
      <c r="A23" s="255" t="s">
        <v>1739</v>
      </c>
      <c r="B23" s="263" t="s">
        <v>1742</v>
      </c>
      <c r="C23" s="241" t="s">
        <v>1743</v>
      </c>
      <c r="D23" s="264"/>
      <c r="E23" s="264">
        <v>4980</v>
      </c>
      <c r="F23" s="259"/>
      <c r="G23" s="258">
        <f>G22-E23</f>
        <v>116960</v>
      </c>
      <c r="H23" s="260"/>
    </row>
    <row r="24" spans="1:8" ht="17.25">
      <c r="A24" s="255"/>
      <c r="B24" s="263"/>
      <c r="C24" s="512" t="s">
        <v>1770</v>
      </c>
      <c r="D24" s="264">
        <v>-50000</v>
      </c>
      <c r="E24" s="264"/>
      <c r="F24" s="259"/>
      <c r="G24" s="258">
        <f>G23+D24</f>
        <v>66960</v>
      </c>
      <c r="H24" s="260"/>
    </row>
    <row r="25" spans="1:8" ht="17.25">
      <c r="A25" s="255"/>
      <c r="B25" s="263"/>
      <c r="C25" s="241"/>
      <c r="D25" s="264"/>
      <c r="E25" s="264"/>
      <c r="F25" s="259"/>
      <c r="G25" s="258"/>
      <c r="H25" s="260"/>
    </row>
    <row r="26" spans="1:8" ht="17.25">
      <c r="A26" s="255"/>
      <c r="B26" s="256"/>
      <c r="C26" s="239" t="s">
        <v>1452</v>
      </c>
      <c r="D26" s="259">
        <v>15000</v>
      </c>
      <c r="E26" s="259"/>
      <c r="F26" s="259"/>
      <c r="G26" s="258">
        <v>15000</v>
      </c>
      <c r="H26" s="260" t="s">
        <v>638</v>
      </c>
    </row>
    <row r="27" spans="1:8" ht="17.25">
      <c r="A27" s="255"/>
      <c r="B27" s="256"/>
      <c r="C27" s="115"/>
      <c r="D27" s="259"/>
      <c r="E27" s="259"/>
      <c r="F27" s="259"/>
      <c r="G27" s="258"/>
      <c r="H27" s="260"/>
    </row>
    <row r="28" spans="1:8" ht="17.25">
      <c r="A28" s="255"/>
      <c r="B28" s="256"/>
      <c r="C28" s="239"/>
      <c r="D28" s="259"/>
      <c r="E28" s="259"/>
      <c r="F28" s="259"/>
      <c r="G28" s="258"/>
      <c r="H28" s="260"/>
    </row>
    <row r="29" spans="1:9" ht="17.25">
      <c r="A29" s="255"/>
      <c r="B29" s="256"/>
      <c r="C29" s="239" t="s">
        <v>1453</v>
      </c>
      <c r="D29" s="259">
        <v>100000</v>
      </c>
      <c r="E29" s="259"/>
      <c r="F29" s="259"/>
      <c r="G29" s="258">
        <f>D29</f>
        <v>100000</v>
      </c>
      <c r="H29" s="260" t="s">
        <v>638</v>
      </c>
      <c r="I29" s="307">
        <v>100000</v>
      </c>
    </row>
    <row r="30" spans="1:8" ht="17.25">
      <c r="A30" s="255" t="s">
        <v>1368</v>
      </c>
      <c r="B30" s="256" t="s">
        <v>1369</v>
      </c>
      <c r="C30" s="115" t="s">
        <v>1367</v>
      </c>
      <c r="D30" s="259"/>
      <c r="E30" s="259">
        <v>26580</v>
      </c>
      <c r="F30" s="259"/>
      <c r="G30" s="258">
        <f>G29-E30</f>
        <v>73420</v>
      </c>
      <c r="H30" s="260"/>
    </row>
    <row r="31" spans="1:8" ht="17.25">
      <c r="A31" s="255" t="s">
        <v>1488</v>
      </c>
      <c r="B31" s="256" t="s">
        <v>1490</v>
      </c>
      <c r="C31" s="115" t="s">
        <v>1397</v>
      </c>
      <c r="D31" s="259"/>
      <c r="E31" s="259">
        <v>34220</v>
      </c>
      <c r="F31" s="259"/>
      <c r="G31" s="258">
        <f>G30-E31</f>
        <v>39200</v>
      </c>
      <c r="H31" s="260"/>
    </row>
    <row r="32" spans="1:8" ht="17.25">
      <c r="A32" s="255" t="s">
        <v>1686</v>
      </c>
      <c r="B32" s="256" t="s">
        <v>1696</v>
      </c>
      <c r="C32" s="115" t="s">
        <v>1511</v>
      </c>
      <c r="D32" s="259"/>
      <c r="E32" s="259">
        <v>38300</v>
      </c>
      <c r="F32" s="259"/>
      <c r="G32" s="258">
        <f>G31-E32</f>
        <v>900</v>
      </c>
      <c r="H32" s="260"/>
    </row>
    <row r="33" spans="1:8" ht="17.25">
      <c r="A33" s="255"/>
      <c r="B33" s="256"/>
      <c r="C33" s="115" t="s">
        <v>1769</v>
      </c>
      <c r="D33" s="259"/>
      <c r="E33" s="259">
        <v>423.6</v>
      </c>
      <c r="F33" s="259"/>
      <c r="G33" s="258">
        <f>G32-E33</f>
        <v>476.4</v>
      </c>
      <c r="H33" s="260"/>
    </row>
    <row r="34" spans="1:8" ht="17.25">
      <c r="A34" s="255"/>
      <c r="B34" s="256"/>
      <c r="C34" s="419" t="s">
        <v>1775</v>
      </c>
      <c r="D34" s="259">
        <v>50000</v>
      </c>
      <c r="E34" s="259"/>
      <c r="F34" s="259"/>
      <c r="G34" s="258">
        <f>G33+D34</f>
        <v>50476.4</v>
      </c>
      <c r="H34" s="260"/>
    </row>
    <row r="35" spans="1:8" ht="17.25">
      <c r="A35" s="255"/>
      <c r="B35" s="256"/>
      <c r="C35" s="239"/>
      <c r="D35" s="259"/>
      <c r="E35" s="259"/>
      <c r="F35" s="259"/>
      <c r="G35" s="258"/>
      <c r="H35" s="260"/>
    </row>
    <row r="36" spans="1:9" ht="17.25">
      <c r="A36" s="255"/>
      <c r="B36" s="256"/>
      <c r="C36" s="239" t="s">
        <v>687</v>
      </c>
      <c r="D36" s="259">
        <v>100000</v>
      </c>
      <c r="E36" s="259"/>
      <c r="F36" s="259"/>
      <c r="G36" s="258">
        <f>D36</f>
        <v>100000</v>
      </c>
      <c r="H36" s="260" t="s">
        <v>638</v>
      </c>
      <c r="I36" s="307">
        <v>100000</v>
      </c>
    </row>
    <row r="37" spans="1:8" ht="18.75">
      <c r="A37" s="255" t="s">
        <v>1416</v>
      </c>
      <c r="B37" s="256" t="s">
        <v>1417</v>
      </c>
      <c r="C37" s="480" t="s">
        <v>1418</v>
      </c>
      <c r="D37" s="259"/>
      <c r="E37" s="259">
        <v>3228.19</v>
      </c>
      <c r="F37" s="259"/>
      <c r="G37" s="258">
        <f>G36-E37</f>
        <v>96771.81</v>
      </c>
      <c r="H37" s="260"/>
    </row>
    <row r="38" spans="1:8" ht="18.75">
      <c r="A38" s="255" t="s">
        <v>1488</v>
      </c>
      <c r="B38" s="256" t="s">
        <v>1487</v>
      </c>
      <c r="C38" s="480" t="s">
        <v>1489</v>
      </c>
      <c r="D38" s="259"/>
      <c r="E38" s="259">
        <v>2710.85</v>
      </c>
      <c r="F38" s="259"/>
      <c r="G38" s="258">
        <f>G37-E38</f>
        <v>94060.95999999999</v>
      </c>
      <c r="H38" s="260"/>
    </row>
    <row r="39" spans="1:8" ht="18.75">
      <c r="A39" s="255" t="s">
        <v>1506</v>
      </c>
      <c r="B39" s="256" t="s">
        <v>1512</v>
      </c>
      <c r="C39" s="480" t="s">
        <v>1513</v>
      </c>
      <c r="D39" s="259"/>
      <c r="E39" s="259">
        <v>8600</v>
      </c>
      <c r="F39" s="259"/>
      <c r="G39" s="258">
        <f>G38-E39</f>
        <v>85460.95999999999</v>
      </c>
      <c r="H39" s="260"/>
    </row>
    <row r="40" spans="1:8" ht="18.75">
      <c r="A40" s="255" t="s">
        <v>1644</v>
      </c>
      <c r="B40" s="256" t="s">
        <v>1662</v>
      </c>
      <c r="C40" s="480" t="s">
        <v>1665</v>
      </c>
      <c r="D40" s="259"/>
      <c r="E40" s="259">
        <v>6400</v>
      </c>
      <c r="F40" s="259"/>
      <c r="G40" s="258">
        <f>G39-E40</f>
        <v>79060.95999999999</v>
      </c>
      <c r="H40" s="260"/>
    </row>
    <row r="41" spans="1:8" ht="18.75">
      <c r="A41" s="255" t="s">
        <v>1644</v>
      </c>
      <c r="B41" s="256" t="s">
        <v>1663</v>
      </c>
      <c r="C41" s="480" t="s">
        <v>1664</v>
      </c>
      <c r="D41" s="259"/>
      <c r="E41" s="259">
        <v>4766.85</v>
      </c>
      <c r="F41" s="259"/>
      <c r="G41" s="258">
        <f>G40-E41</f>
        <v>74294.10999999999</v>
      </c>
      <c r="H41" s="260"/>
    </row>
    <row r="42" spans="1:8" ht="18.75">
      <c r="A42" s="255"/>
      <c r="B42" s="256"/>
      <c r="C42" s="480"/>
      <c r="D42" s="259"/>
      <c r="E42" s="259"/>
      <c r="F42" s="259"/>
      <c r="G42" s="258"/>
      <c r="H42" s="260"/>
    </row>
    <row r="43" spans="1:8" ht="17.25">
      <c r="A43" s="255"/>
      <c r="B43" s="256"/>
      <c r="C43" s="115"/>
      <c r="D43" s="259"/>
      <c r="E43" s="259"/>
      <c r="F43" s="259"/>
      <c r="G43" s="258"/>
      <c r="H43" s="260"/>
    </row>
    <row r="44" spans="1:8" ht="17.25">
      <c r="A44" s="255"/>
      <c r="B44" s="256"/>
      <c r="C44" s="239" t="s">
        <v>697</v>
      </c>
      <c r="D44" s="259"/>
      <c r="E44" s="259"/>
      <c r="F44" s="259"/>
      <c r="G44" s="258"/>
      <c r="H44" s="260"/>
    </row>
    <row r="45" spans="1:8" ht="17.25">
      <c r="A45" s="255"/>
      <c r="B45" s="256"/>
      <c r="C45" s="115" t="s">
        <v>688</v>
      </c>
      <c r="D45" s="259">
        <v>20000</v>
      </c>
      <c r="E45" s="259"/>
      <c r="F45" s="259"/>
      <c r="G45" s="258">
        <f>D45</f>
        <v>20000</v>
      </c>
      <c r="H45" s="260"/>
    </row>
    <row r="46" spans="1:8" ht="17.25">
      <c r="A46" s="255"/>
      <c r="B46" s="256"/>
      <c r="C46" s="115"/>
      <c r="D46" s="259"/>
      <c r="E46" s="264"/>
      <c r="F46" s="259"/>
      <c r="G46" s="258"/>
      <c r="H46" s="260"/>
    </row>
    <row r="47" spans="1:8" ht="17.25">
      <c r="A47" s="255"/>
      <c r="B47" s="256"/>
      <c r="C47" s="115"/>
      <c r="D47" s="259"/>
      <c r="E47" s="259"/>
      <c r="F47" s="259"/>
      <c r="G47" s="258"/>
      <c r="H47" s="260"/>
    </row>
    <row r="48" spans="1:8" ht="17.25">
      <c r="A48" s="255"/>
      <c r="B48" s="256"/>
      <c r="C48" s="239" t="s">
        <v>696</v>
      </c>
      <c r="D48" s="259">
        <v>133100</v>
      </c>
      <c r="E48" s="259"/>
      <c r="F48" s="259"/>
      <c r="G48" s="258">
        <f>D48</f>
        <v>133100</v>
      </c>
      <c r="H48" s="260"/>
    </row>
    <row r="49" spans="1:8" ht="17.25">
      <c r="A49" s="255" t="s">
        <v>1351</v>
      </c>
      <c r="B49" s="256" t="s">
        <v>1352</v>
      </c>
      <c r="C49" s="115" t="s">
        <v>1353</v>
      </c>
      <c r="D49" s="259"/>
      <c r="E49" s="259">
        <v>5970</v>
      </c>
      <c r="F49" s="259"/>
      <c r="G49" s="258">
        <f aca="true" t="shared" si="0" ref="G49:G63">G48-E49</f>
        <v>127130</v>
      </c>
      <c r="H49" s="260"/>
    </row>
    <row r="50" spans="1:8" ht="17.25">
      <c r="A50" s="255"/>
      <c r="B50" s="256" t="s">
        <v>1354</v>
      </c>
      <c r="C50" s="115" t="s">
        <v>1356</v>
      </c>
      <c r="D50" s="259"/>
      <c r="E50" s="259">
        <v>6460</v>
      </c>
      <c r="F50" s="259"/>
      <c r="G50" s="258">
        <f t="shared" si="0"/>
        <v>120670</v>
      </c>
      <c r="H50" s="260"/>
    </row>
    <row r="51" spans="1:8" ht="17.25">
      <c r="A51" s="255"/>
      <c r="B51" s="256" t="s">
        <v>1355</v>
      </c>
      <c r="C51" s="115" t="s">
        <v>1357</v>
      </c>
      <c r="D51" s="259"/>
      <c r="E51" s="259">
        <v>960</v>
      </c>
      <c r="F51" s="259"/>
      <c r="G51" s="258">
        <f t="shared" si="0"/>
        <v>119710</v>
      </c>
      <c r="H51" s="260"/>
    </row>
    <row r="52" spans="1:8" ht="17.25">
      <c r="A52" s="255" t="s">
        <v>1393</v>
      </c>
      <c r="B52" s="256" t="s">
        <v>1404</v>
      </c>
      <c r="C52" s="115" t="s">
        <v>1405</v>
      </c>
      <c r="D52" s="259"/>
      <c r="E52" s="259">
        <v>3842</v>
      </c>
      <c r="F52" s="259"/>
      <c r="G52" s="258">
        <f t="shared" si="0"/>
        <v>115868</v>
      </c>
      <c r="H52" s="260"/>
    </row>
    <row r="53" spans="1:8" ht="17.25">
      <c r="A53" s="255" t="s">
        <v>1393</v>
      </c>
      <c r="B53" s="256" t="s">
        <v>1424</v>
      </c>
      <c r="C53" s="115" t="s">
        <v>1423</v>
      </c>
      <c r="D53" s="259"/>
      <c r="E53" s="259">
        <v>1420</v>
      </c>
      <c r="F53" s="259"/>
      <c r="G53" s="258">
        <f t="shared" si="0"/>
        <v>114448</v>
      </c>
      <c r="H53" s="260"/>
    </row>
    <row r="54" spans="1:8" ht="17.25">
      <c r="A54" s="255" t="s">
        <v>1473</v>
      </c>
      <c r="B54" s="256" t="s">
        <v>1475</v>
      </c>
      <c r="C54" s="115" t="s">
        <v>1476</v>
      </c>
      <c r="D54" s="259"/>
      <c r="E54" s="259">
        <v>3380</v>
      </c>
      <c r="F54" s="259"/>
      <c r="G54" s="258">
        <f t="shared" si="0"/>
        <v>111068</v>
      </c>
      <c r="H54" s="260"/>
    </row>
    <row r="55" spans="1:8" ht="17.25">
      <c r="A55" s="255" t="s">
        <v>1473</v>
      </c>
      <c r="B55" s="256" t="s">
        <v>1478</v>
      </c>
      <c r="C55" s="115" t="s">
        <v>1477</v>
      </c>
      <c r="D55" s="259"/>
      <c r="E55" s="259">
        <v>2840</v>
      </c>
      <c r="F55" s="259"/>
      <c r="G55" s="258">
        <f t="shared" si="0"/>
        <v>108228</v>
      </c>
      <c r="H55" s="260"/>
    </row>
    <row r="56" spans="1:8" ht="17.25">
      <c r="A56" s="255" t="s">
        <v>1473</v>
      </c>
      <c r="B56" s="256" t="s">
        <v>1480</v>
      </c>
      <c r="C56" s="115" t="s">
        <v>1479</v>
      </c>
      <c r="D56" s="259"/>
      <c r="E56" s="259">
        <v>2060</v>
      </c>
      <c r="F56" s="259"/>
      <c r="G56" s="258">
        <f t="shared" si="0"/>
        <v>106168</v>
      </c>
      <c r="H56" s="260"/>
    </row>
    <row r="57" spans="1:8" ht="17.25">
      <c r="A57" s="255" t="s">
        <v>1591</v>
      </c>
      <c r="B57" s="256" t="s">
        <v>1596</v>
      </c>
      <c r="C57" s="115" t="s">
        <v>1597</v>
      </c>
      <c r="D57" s="259"/>
      <c r="E57" s="259">
        <v>1135</v>
      </c>
      <c r="F57" s="259"/>
      <c r="G57" s="258">
        <f t="shared" si="0"/>
        <v>105033</v>
      </c>
      <c r="H57" s="260"/>
    </row>
    <row r="58" spans="1:8" ht="17.25">
      <c r="A58" s="353" t="s">
        <v>1591</v>
      </c>
      <c r="B58" s="256" t="s">
        <v>1600</v>
      </c>
      <c r="C58" s="115" t="s">
        <v>1357</v>
      </c>
      <c r="D58" s="259"/>
      <c r="E58" s="259">
        <v>4280</v>
      </c>
      <c r="F58" s="259"/>
      <c r="G58" s="258">
        <f t="shared" si="0"/>
        <v>100753</v>
      </c>
      <c r="H58" s="260"/>
    </row>
    <row r="59" spans="1:8" ht="17.25">
      <c r="A59" s="255" t="s">
        <v>1611</v>
      </c>
      <c r="B59" s="256" t="s">
        <v>1612</v>
      </c>
      <c r="C59" s="115" t="s">
        <v>807</v>
      </c>
      <c r="D59" s="259"/>
      <c r="E59" s="259">
        <v>2180</v>
      </c>
      <c r="F59" s="259"/>
      <c r="G59" s="258">
        <f t="shared" si="0"/>
        <v>98573</v>
      </c>
      <c r="H59" s="260"/>
    </row>
    <row r="60" spans="1:8" ht="17.25">
      <c r="A60" s="255" t="s">
        <v>1611</v>
      </c>
      <c r="B60" s="256" t="s">
        <v>1614</v>
      </c>
      <c r="C60" s="115" t="s">
        <v>1613</v>
      </c>
      <c r="D60" s="259"/>
      <c r="E60" s="259">
        <v>1200</v>
      </c>
      <c r="F60" s="259"/>
      <c r="G60" s="258">
        <f t="shared" si="0"/>
        <v>97373</v>
      </c>
      <c r="H60" s="260"/>
    </row>
    <row r="61" spans="1:8" ht="17.25">
      <c r="A61" s="255" t="s">
        <v>1623</v>
      </c>
      <c r="B61" s="256" t="s">
        <v>1628</v>
      </c>
      <c r="C61" s="115" t="s">
        <v>1627</v>
      </c>
      <c r="D61" s="259"/>
      <c r="E61" s="259">
        <v>8950</v>
      </c>
      <c r="F61" s="259"/>
      <c r="G61" s="258">
        <f t="shared" si="0"/>
        <v>88423</v>
      </c>
      <c r="H61" s="260"/>
    </row>
    <row r="62" spans="1:8" ht="17.25">
      <c r="A62" s="255" t="s">
        <v>1644</v>
      </c>
      <c r="B62" s="256" t="s">
        <v>1647</v>
      </c>
      <c r="C62" s="115" t="s">
        <v>1648</v>
      </c>
      <c r="D62" s="259"/>
      <c r="E62" s="259">
        <v>9880</v>
      </c>
      <c r="F62" s="259"/>
      <c r="G62" s="258">
        <f t="shared" si="0"/>
        <v>78543</v>
      </c>
      <c r="H62" s="260"/>
    </row>
    <row r="63" spans="1:8" ht="17.25">
      <c r="A63" s="255" t="s">
        <v>1666</v>
      </c>
      <c r="B63" s="256" t="s">
        <v>1682</v>
      </c>
      <c r="C63" s="115" t="s">
        <v>1681</v>
      </c>
      <c r="D63" s="259"/>
      <c r="E63" s="259">
        <v>8750</v>
      </c>
      <c r="F63" s="259"/>
      <c r="G63" s="258">
        <f t="shared" si="0"/>
        <v>69793</v>
      </c>
      <c r="H63" s="260"/>
    </row>
    <row r="64" spans="1:8" ht="17.25">
      <c r="A64" s="255"/>
      <c r="B64" s="256"/>
      <c r="C64" s="115" t="s">
        <v>1773</v>
      </c>
      <c r="D64" s="259">
        <v>-20000</v>
      </c>
      <c r="E64" s="259"/>
      <c r="F64" s="259"/>
      <c r="G64" s="258">
        <f>G63+D64</f>
        <v>49793</v>
      </c>
      <c r="H64" s="260"/>
    </row>
    <row r="65" spans="1:8" ht="17.25">
      <c r="A65" s="255"/>
      <c r="B65" s="256"/>
      <c r="C65" s="115"/>
      <c r="D65" s="259"/>
      <c r="E65" s="259"/>
      <c r="F65" s="259"/>
      <c r="G65" s="258"/>
      <c r="H65" s="260"/>
    </row>
    <row r="66" spans="1:8" ht="17.25">
      <c r="A66" s="255"/>
      <c r="B66" s="256"/>
      <c r="C66" s="239" t="s">
        <v>692</v>
      </c>
      <c r="D66" s="259">
        <v>16600</v>
      </c>
      <c r="E66" s="259"/>
      <c r="F66" s="259"/>
      <c r="G66" s="258">
        <f>D66</f>
        <v>16600</v>
      </c>
      <c r="H66" s="260"/>
    </row>
    <row r="67" spans="1:8" ht="17.25">
      <c r="A67" s="255"/>
      <c r="B67" s="256"/>
      <c r="C67" s="115" t="s">
        <v>1772</v>
      </c>
      <c r="D67" s="259">
        <v>-16000</v>
      </c>
      <c r="E67" s="259"/>
      <c r="F67" s="259"/>
      <c r="G67" s="258">
        <f>G66+D67</f>
        <v>600</v>
      </c>
      <c r="H67" s="260"/>
    </row>
    <row r="68" spans="1:8" ht="17.25">
      <c r="A68" s="255"/>
      <c r="B68" s="256"/>
      <c r="C68" s="115"/>
      <c r="D68" s="259"/>
      <c r="E68" s="259"/>
      <c r="F68" s="259"/>
      <c r="G68" s="258"/>
      <c r="H68" s="260"/>
    </row>
    <row r="69" spans="1:8" ht="17.25">
      <c r="A69" s="255"/>
      <c r="B69" s="256"/>
      <c r="C69" s="239" t="s">
        <v>693</v>
      </c>
      <c r="D69" s="259">
        <v>30000</v>
      </c>
      <c r="E69" s="259"/>
      <c r="F69" s="259"/>
      <c r="G69" s="258">
        <f>D69</f>
        <v>30000</v>
      </c>
      <c r="H69" s="260"/>
    </row>
    <row r="70" spans="1:8" ht="17.25">
      <c r="A70" s="255" t="s">
        <v>1448</v>
      </c>
      <c r="B70" s="256" t="s">
        <v>1370</v>
      </c>
      <c r="C70" s="115" t="s">
        <v>1367</v>
      </c>
      <c r="D70" s="259"/>
      <c r="E70" s="259">
        <v>9455</v>
      </c>
      <c r="F70" s="259"/>
      <c r="G70" s="258">
        <f>G69-E70</f>
        <v>20545</v>
      </c>
      <c r="H70" s="260"/>
    </row>
    <row r="71" spans="1:8" ht="17.25">
      <c r="A71" s="255" t="s">
        <v>1450</v>
      </c>
      <c r="B71" s="256" t="s">
        <v>1449</v>
      </c>
      <c r="C71" s="115" t="s">
        <v>1397</v>
      </c>
      <c r="D71" s="259"/>
      <c r="E71" s="259">
        <v>7169</v>
      </c>
      <c r="F71" s="259"/>
      <c r="G71" s="258">
        <f>G70-E71</f>
        <v>13376</v>
      </c>
      <c r="H71" s="260"/>
    </row>
    <row r="72" spans="1:8" ht="17.25">
      <c r="A72" s="255" t="s">
        <v>1686</v>
      </c>
      <c r="B72" s="256" t="s">
        <v>1692</v>
      </c>
      <c r="C72" s="115" t="s">
        <v>1511</v>
      </c>
      <c r="D72" s="259"/>
      <c r="E72" s="259">
        <v>5101.5</v>
      </c>
      <c r="F72" s="259"/>
      <c r="G72" s="258">
        <f>G71-E72</f>
        <v>8274.5</v>
      </c>
      <c r="H72" s="260"/>
    </row>
    <row r="73" spans="1:8" ht="17.25">
      <c r="A73" s="255"/>
      <c r="B73" s="256"/>
      <c r="C73" s="115"/>
      <c r="D73" s="259"/>
      <c r="E73" s="259"/>
      <c r="F73" s="259"/>
      <c r="G73" s="258"/>
      <c r="H73" s="260"/>
    </row>
    <row r="74" spans="1:8" ht="17.25">
      <c r="A74" s="255"/>
      <c r="B74" s="256" t="s">
        <v>475</v>
      </c>
      <c r="C74" s="115"/>
      <c r="D74" s="259"/>
      <c r="E74" s="259"/>
      <c r="F74" s="259"/>
      <c r="G74" s="258"/>
      <c r="H74" s="260"/>
    </row>
    <row r="75" spans="1:8" ht="17.25">
      <c r="A75" s="255"/>
      <c r="B75" s="256"/>
      <c r="C75" s="239" t="s">
        <v>694</v>
      </c>
      <c r="D75" s="259">
        <v>2000</v>
      </c>
      <c r="E75" s="259"/>
      <c r="F75" s="259"/>
      <c r="G75" s="258">
        <f>D75</f>
        <v>2000</v>
      </c>
      <c r="H75" s="260" t="s">
        <v>1633</v>
      </c>
    </row>
    <row r="76" spans="1:8" ht="17.25">
      <c r="A76" s="255"/>
      <c r="B76" s="256"/>
      <c r="C76" s="115"/>
      <c r="D76" s="259"/>
      <c r="E76" s="259"/>
      <c r="F76" s="259"/>
      <c r="G76" s="258"/>
      <c r="H76" s="260"/>
    </row>
    <row r="77" spans="1:8" ht="17.25">
      <c r="A77" s="255"/>
      <c r="B77" s="256"/>
      <c r="C77" s="115"/>
      <c r="D77" s="259"/>
      <c r="E77" s="259"/>
      <c r="F77" s="259"/>
      <c r="G77" s="258"/>
      <c r="H77" s="260"/>
    </row>
    <row r="78" spans="1:8" ht="17.25">
      <c r="A78" s="255"/>
      <c r="B78" s="256"/>
      <c r="C78" s="239" t="s">
        <v>695</v>
      </c>
      <c r="D78" s="259">
        <v>15000</v>
      </c>
      <c r="E78" s="259"/>
      <c r="F78" s="259"/>
      <c r="G78" s="258">
        <f>D78</f>
        <v>15000</v>
      </c>
      <c r="H78" s="260"/>
    </row>
    <row r="79" spans="1:8" ht="17.25">
      <c r="A79" s="255"/>
      <c r="B79" s="256"/>
      <c r="C79" s="239"/>
      <c r="D79" s="259"/>
      <c r="E79" s="259"/>
      <c r="F79" s="259"/>
      <c r="G79" s="258"/>
      <c r="H79" s="262"/>
    </row>
    <row r="80" spans="1:8" ht="17.25">
      <c r="A80" s="255"/>
      <c r="B80" s="256"/>
      <c r="C80" s="239"/>
      <c r="D80" s="259"/>
      <c r="E80" s="259"/>
      <c r="F80" s="259"/>
      <c r="G80" s="258"/>
      <c r="H80" s="262"/>
    </row>
    <row r="81" spans="1:8" ht="17.25">
      <c r="A81" s="255"/>
      <c r="B81" s="256"/>
      <c r="C81" s="239" t="s">
        <v>1451</v>
      </c>
      <c r="D81" s="259">
        <v>16000</v>
      </c>
      <c r="E81" s="259"/>
      <c r="F81" s="259"/>
      <c r="G81" s="258">
        <v>16000</v>
      </c>
      <c r="H81" s="262"/>
    </row>
    <row r="82" spans="1:8" ht="17.25">
      <c r="A82" s="255" t="s">
        <v>1634</v>
      </c>
      <c r="B82" s="256" t="s">
        <v>1635</v>
      </c>
      <c r="C82" s="115" t="s">
        <v>1636</v>
      </c>
      <c r="D82" s="259"/>
      <c r="E82" s="259">
        <v>4200</v>
      </c>
      <c r="F82" s="259"/>
      <c r="G82" s="258">
        <f>G81-E82</f>
        <v>11800</v>
      </c>
      <c r="H82" s="262"/>
    </row>
    <row r="83" spans="1:8" ht="17.25">
      <c r="A83" s="255"/>
      <c r="B83" s="256"/>
      <c r="C83" s="239"/>
      <c r="D83" s="259"/>
      <c r="E83" s="259"/>
      <c r="F83" s="259"/>
      <c r="G83" s="264"/>
      <c r="H83" s="262"/>
    </row>
    <row r="84" spans="1:8" ht="17.25">
      <c r="A84" s="255"/>
      <c r="B84" s="256"/>
      <c r="C84" s="115"/>
      <c r="D84" s="265">
        <f>SUM(D7:D83)</f>
        <v>594000</v>
      </c>
      <c r="E84" s="265">
        <f>SUM(E7:E83)</f>
        <v>262931.99</v>
      </c>
      <c r="F84" s="265">
        <f>SUM(F7:F83)</f>
        <v>0</v>
      </c>
      <c r="G84" s="361">
        <f>D84-E84-F84</f>
        <v>331068.01</v>
      </c>
      <c r="H84" s="267"/>
    </row>
    <row r="85" spans="1:8" ht="17.25">
      <c r="A85" s="255"/>
      <c r="B85" s="256"/>
      <c r="C85" s="239" t="s">
        <v>1455</v>
      </c>
      <c r="D85" s="311"/>
      <c r="E85" s="311"/>
      <c r="F85" s="311"/>
      <c r="G85" s="360"/>
      <c r="H85" s="320"/>
    </row>
    <row r="86" spans="1:8" ht="17.25">
      <c r="A86" s="255"/>
      <c r="B86" s="256"/>
      <c r="C86" s="115" t="s">
        <v>1365</v>
      </c>
      <c r="D86" s="259">
        <v>21000</v>
      </c>
      <c r="E86" s="259"/>
      <c r="F86" s="259"/>
      <c r="G86" s="258">
        <v>21000</v>
      </c>
      <c r="H86" s="260"/>
    </row>
    <row r="87" spans="1:8" ht="17.25">
      <c r="A87" s="255" t="s">
        <v>1351</v>
      </c>
      <c r="B87" s="256" t="s">
        <v>1364</v>
      </c>
      <c r="C87" s="115" t="s">
        <v>1366</v>
      </c>
      <c r="D87" s="259"/>
      <c r="E87" s="259">
        <v>4278.82</v>
      </c>
      <c r="F87" s="259"/>
      <c r="G87" s="258">
        <f>G86-E87</f>
        <v>16721.18</v>
      </c>
      <c r="H87" s="260"/>
    </row>
    <row r="88" spans="1:8" ht="17.25">
      <c r="A88" s="255" t="s">
        <v>1345</v>
      </c>
      <c r="B88" s="256" t="s">
        <v>1371</v>
      </c>
      <c r="C88" s="115" t="s">
        <v>1367</v>
      </c>
      <c r="D88" s="259"/>
      <c r="E88" s="259">
        <v>6229.22</v>
      </c>
      <c r="F88" s="259"/>
      <c r="G88" s="258">
        <f>G87-E88</f>
        <v>10491.96</v>
      </c>
      <c r="H88" s="260"/>
    </row>
    <row r="89" spans="1:8" ht="17.25">
      <c r="A89" s="255" t="s">
        <v>1473</v>
      </c>
      <c r="B89" s="256" t="s">
        <v>1482</v>
      </c>
      <c r="C89" s="115" t="s">
        <v>1397</v>
      </c>
      <c r="D89" s="259"/>
      <c r="E89" s="259">
        <v>3628.69</v>
      </c>
      <c r="F89" s="259"/>
      <c r="G89" s="258">
        <f>G88-E89</f>
        <v>6863.269999999999</v>
      </c>
      <c r="H89" s="260"/>
    </row>
    <row r="90" spans="1:8" ht="17.25">
      <c r="A90" s="255" t="s">
        <v>1623</v>
      </c>
      <c r="B90" s="256" t="s">
        <v>1625</v>
      </c>
      <c r="C90" s="115" t="s">
        <v>1511</v>
      </c>
      <c r="D90" s="259"/>
      <c r="E90" s="259">
        <v>3628.69</v>
      </c>
      <c r="F90" s="259"/>
      <c r="G90" s="258">
        <f>G89-E90</f>
        <v>3234.5799999999986</v>
      </c>
      <c r="H90" s="260"/>
    </row>
    <row r="91" spans="1:8" ht="17.25">
      <c r="A91" s="255"/>
      <c r="B91" s="256"/>
      <c r="C91" s="419" t="s">
        <v>1774</v>
      </c>
      <c r="D91" s="259">
        <v>10000</v>
      </c>
      <c r="E91" s="259"/>
      <c r="F91" s="259"/>
      <c r="G91" s="258"/>
      <c r="H91" s="260"/>
    </row>
    <row r="92" spans="1:8" ht="17.25">
      <c r="A92" s="255"/>
      <c r="B92" s="256"/>
      <c r="C92" s="115"/>
      <c r="D92" s="259"/>
      <c r="E92" s="259"/>
      <c r="F92" s="259"/>
      <c r="G92" s="258"/>
      <c r="H92" s="260"/>
    </row>
    <row r="93" spans="1:8" ht="17.25">
      <c r="A93" s="255"/>
      <c r="B93" s="256"/>
      <c r="C93" s="115"/>
      <c r="D93" s="259"/>
      <c r="E93" s="259"/>
      <c r="F93" s="259"/>
      <c r="G93" s="258"/>
      <c r="H93" s="260"/>
    </row>
    <row r="94" spans="1:8" ht="17.25">
      <c r="A94" s="255"/>
      <c r="B94" s="256"/>
      <c r="C94" s="115" t="s">
        <v>1373</v>
      </c>
      <c r="D94" s="259">
        <v>300000</v>
      </c>
      <c r="E94" s="259"/>
      <c r="F94" s="259"/>
      <c r="G94" s="258">
        <f>D94</f>
        <v>300000</v>
      </c>
      <c r="H94" s="260"/>
    </row>
    <row r="95" spans="1:8" ht="17.25">
      <c r="A95" s="255" t="s">
        <v>1368</v>
      </c>
      <c r="B95" s="256" t="s">
        <v>1364</v>
      </c>
      <c r="C95" s="115" t="s">
        <v>1367</v>
      </c>
      <c r="D95" s="259"/>
      <c r="E95" s="259">
        <v>89290.75</v>
      </c>
      <c r="F95" s="259"/>
      <c r="G95" s="258">
        <f>G94-E95</f>
        <v>210709.25</v>
      </c>
      <c r="H95" s="260"/>
    </row>
    <row r="96" spans="1:8" ht="17.25">
      <c r="A96" s="255" t="s">
        <v>1438</v>
      </c>
      <c r="B96" s="256" t="s">
        <v>1439</v>
      </c>
      <c r="C96" s="115" t="s">
        <v>1440</v>
      </c>
      <c r="D96" s="259"/>
      <c r="E96" s="259">
        <v>78539.26</v>
      </c>
      <c r="F96" s="259"/>
      <c r="G96" s="258">
        <f>G95-E96</f>
        <v>132169.99</v>
      </c>
      <c r="H96" s="260"/>
    </row>
    <row r="97" spans="1:8" ht="17.25">
      <c r="A97" s="255" t="s">
        <v>1623</v>
      </c>
      <c r="B97" s="256" t="s">
        <v>1626</v>
      </c>
      <c r="C97" s="115" t="s">
        <v>1511</v>
      </c>
      <c r="D97" s="259"/>
      <c r="E97" s="259">
        <v>58377.37</v>
      </c>
      <c r="F97" s="259"/>
      <c r="G97" s="258">
        <f>G96-E97</f>
        <v>73792.62</v>
      </c>
      <c r="H97" s="260"/>
    </row>
    <row r="98" spans="1:8" ht="17.25">
      <c r="A98" s="255"/>
      <c r="B98" s="256"/>
      <c r="C98" s="115"/>
      <c r="D98" s="259"/>
      <c r="E98" s="259"/>
      <c r="F98" s="259"/>
      <c r="G98" s="258"/>
      <c r="H98" s="260"/>
    </row>
    <row r="99" spans="1:8" ht="17.25">
      <c r="A99" s="255"/>
      <c r="B99" s="256"/>
      <c r="C99" s="115"/>
      <c r="D99" s="259"/>
      <c r="E99" s="259"/>
      <c r="F99" s="259"/>
      <c r="G99" s="258"/>
      <c r="H99" s="260"/>
    </row>
    <row r="100" spans="1:8" ht="17.25">
      <c r="A100" s="255"/>
      <c r="B100" s="256"/>
      <c r="C100" s="115" t="s">
        <v>1374</v>
      </c>
      <c r="D100" s="259">
        <v>23000</v>
      </c>
      <c r="E100" s="259"/>
      <c r="F100" s="259"/>
      <c r="G100" s="258">
        <f>D100</f>
        <v>23000</v>
      </c>
      <c r="H100" s="260"/>
    </row>
    <row r="101" spans="1:8" ht="17.25">
      <c r="A101" s="255" t="s">
        <v>1345</v>
      </c>
      <c r="B101" s="256" t="s">
        <v>1372</v>
      </c>
      <c r="C101" s="115" t="s">
        <v>1367</v>
      </c>
      <c r="D101" s="259"/>
      <c r="E101" s="259">
        <v>3521</v>
      </c>
      <c r="F101" s="259"/>
      <c r="G101" s="258">
        <f>G100-E101</f>
        <v>19479</v>
      </c>
      <c r="H101" s="260"/>
    </row>
    <row r="102" spans="1:8" ht="17.25">
      <c r="A102" s="255" t="s">
        <v>1473</v>
      </c>
      <c r="B102" s="256" t="s">
        <v>1474</v>
      </c>
      <c r="C102" s="115" t="s">
        <v>1440</v>
      </c>
      <c r="D102" s="259"/>
      <c r="E102" s="259">
        <v>3442</v>
      </c>
      <c r="F102" s="259"/>
      <c r="G102" s="258">
        <f>G101-E102</f>
        <v>16037</v>
      </c>
      <c r="H102" s="260"/>
    </row>
    <row r="103" spans="1:8" ht="17.25">
      <c r="A103" s="255" t="s">
        <v>1623</v>
      </c>
      <c r="B103" s="256" t="s">
        <v>1624</v>
      </c>
      <c r="C103" s="115" t="s">
        <v>1622</v>
      </c>
      <c r="D103" s="259"/>
      <c r="E103" s="259">
        <v>3615</v>
      </c>
      <c r="F103" s="259"/>
      <c r="G103" s="258">
        <f>G102-E103</f>
        <v>12422</v>
      </c>
      <c r="H103" s="260"/>
    </row>
    <row r="104" spans="1:8" ht="17.25">
      <c r="A104" s="255"/>
      <c r="B104" s="256"/>
      <c r="C104" s="115"/>
      <c r="D104" s="259"/>
      <c r="E104" s="259">
        <v>22997</v>
      </c>
      <c r="F104" s="259"/>
      <c r="G104" s="258">
        <f>G103-E104</f>
        <v>-10575</v>
      </c>
      <c r="H104" s="260"/>
    </row>
    <row r="105" spans="1:8" ht="17.25">
      <c r="A105" s="255"/>
      <c r="B105" s="256"/>
      <c r="C105" s="115" t="s">
        <v>1771</v>
      </c>
      <c r="D105" s="259">
        <v>16000</v>
      </c>
      <c r="E105" s="259"/>
      <c r="F105" s="259"/>
      <c r="G105" s="258">
        <f>G104+D105</f>
        <v>5425</v>
      </c>
      <c r="H105" s="260"/>
    </row>
    <row r="106" spans="1:8" ht="17.25">
      <c r="A106" s="255"/>
      <c r="B106" s="256"/>
      <c r="C106" s="115"/>
      <c r="D106" s="259"/>
      <c r="E106" s="259"/>
      <c r="F106" s="259"/>
      <c r="G106" s="258"/>
      <c r="H106" s="260"/>
    </row>
    <row r="107" spans="1:8" ht="17.25">
      <c r="A107" s="255"/>
      <c r="B107" s="256"/>
      <c r="C107" s="115"/>
      <c r="D107" s="259"/>
      <c r="E107" s="259"/>
      <c r="F107" s="259"/>
      <c r="G107" s="258"/>
      <c r="H107" s="260"/>
    </row>
    <row r="108" spans="1:8" ht="17.25">
      <c r="A108" s="255"/>
      <c r="B108" s="256"/>
      <c r="C108" s="115" t="s">
        <v>1375</v>
      </c>
      <c r="D108" s="259">
        <v>26000</v>
      </c>
      <c r="E108" s="259"/>
      <c r="F108" s="259"/>
      <c r="G108" s="258">
        <f>D108</f>
        <v>26000</v>
      </c>
      <c r="H108" s="260"/>
    </row>
    <row r="109" spans="1:8" ht="17.25">
      <c r="A109" s="255" t="s">
        <v>1351</v>
      </c>
      <c r="B109" s="263" t="s">
        <v>1358</v>
      </c>
      <c r="C109" s="115" t="s">
        <v>1359</v>
      </c>
      <c r="D109" s="259"/>
      <c r="E109" s="259">
        <v>1363.13</v>
      </c>
      <c r="F109" s="259"/>
      <c r="G109" s="258">
        <f>G108-E109</f>
        <v>24636.87</v>
      </c>
      <c r="H109" s="262"/>
    </row>
    <row r="110" spans="1:8" ht="17.25">
      <c r="A110" s="255"/>
      <c r="B110" s="263" t="s">
        <v>1360</v>
      </c>
      <c r="C110" s="115" t="s">
        <v>1361</v>
      </c>
      <c r="D110" s="259"/>
      <c r="E110" s="259">
        <v>3734.3</v>
      </c>
      <c r="F110" s="259"/>
      <c r="G110" s="258">
        <f aca="true" t="shared" si="1" ref="G110:G119">G109-E110</f>
        <v>20902.57</v>
      </c>
      <c r="H110" s="262"/>
    </row>
    <row r="111" spans="1:8" ht="17.25">
      <c r="A111" s="255"/>
      <c r="B111" s="263" t="s">
        <v>1363</v>
      </c>
      <c r="C111" s="115" t="s">
        <v>1362</v>
      </c>
      <c r="D111" s="259"/>
      <c r="E111" s="259">
        <v>1924.93</v>
      </c>
      <c r="F111" s="259"/>
      <c r="G111" s="258">
        <f t="shared" si="1"/>
        <v>18977.64</v>
      </c>
      <c r="H111" s="262"/>
    </row>
    <row r="112" spans="1:8" ht="17.25">
      <c r="A112" s="255" t="s">
        <v>1393</v>
      </c>
      <c r="B112" s="263" t="s">
        <v>1406</v>
      </c>
      <c r="C112" s="115" t="s">
        <v>1407</v>
      </c>
      <c r="D112" s="259"/>
      <c r="E112" s="259">
        <v>3734.3</v>
      </c>
      <c r="F112" s="259"/>
      <c r="G112" s="258">
        <f t="shared" si="1"/>
        <v>15243.34</v>
      </c>
      <c r="H112" s="262"/>
    </row>
    <row r="113" spans="1:8" ht="17.25">
      <c r="A113" s="255" t="s">
        <v>1393</v>
      </c>
      <c r="B113" s="263" t="s">
        <v>1419</v>
      </c>
      <c r="C113" s="115" t="s">
        <v>1420</v>
      </c>
      <c r="D113" s="259"/>
      <c r="E113" s="259">
        <v>1096.81</v>
      </c>
      <c r="F113" s="259"/>
      <c r="G113" s="258">
        <f t="shared" si="1"/>
        <v>14146.53</v>
      </c>
      <c r="H113" s="262"/>
    </row>
    <row r="114" spans="1:8" ht="17.25">
      <c r="A114" s="255" t="s">
        <v>1390</v>
      </c>
      <c r="B114" s="263" t="s">
        <v>1425</v>
      </c>
      <c r="C114" s="115" t="s">
        <v>1426</v>
      </c>
      <c r="D114" s="259"/>
      <c r="E114" s="259">
        <v>1935.63</v>
      </c>
      <c r="F114" s="259"/>
      <c r="G114" s="258">
        <f t="shared" si="1"/>
        <v>12210.900000000001</v>
      </c>
      <c r="H114" s="262"/>
    </row>
    <row r="115" spans="1:8" ht="17.25">
      <c r="A115" s="261" t="s">
        <v>1506</v>
      </c>
      <c r="B115" s="263" t="s">
        <v>1508</v>
      </c>
      <c r="C115" s="115" t="s">
        <v>1509</v>
      </c>
      <c r="D115" s="259"/>
      <c r="E115" s="259">
        <v>1433.27</v>
      </c>
      <c r="F115" s="259"/>
      <c r="G115" s="258">
        <f t="shared" si="1"/>
        <v>10777.630000000001</v>
      </c>
      <c r="H115" s="262"/>
    </row>
    <row r="116" spans="1:8" ht="17.25">
      <c r="A116" s="261" t="s">
        <v>1591</v>
      </c>
      <c r="B116" s="263" t="s">
        <v>1592</v>
      </c>
      <c r="C116" s="115" t="s">
        <v>1712</v>
      </c>
      <c r="D116" s="259"/>
      <c r="E116" s="259">
        <v>1924.97</v>
      </c>
      <c r="F116" s="259"/>
      <c r="G116" s="258">
        <f t="shared" si="1"/>
        <v>8852.660000000002</v>
      </c>
      <c r="H116" s="262"/>
    </row>
    <row r="117" spans="1:8" ht="17.25">
      <c r="A117" s="261" t="s">
        <v>1644</v>
      </c>
      <c r="B117" s="263" t="s">
        <v>1645</v>
      </c>
      <c r="C117" s="115" t="s">
        <v>1646</v>
      </c>
      <c r="D117" s="259"/>
      <c r="E117" s="259">
        <v>3734.3</v>
      </c>
      <c r="F117" s="259"/>
      <c r="G117" s="258">
        <f t="shared" si="1"/>
        <v>5118.3600000000015</v>
      </c>
      <c r="H117" s="262"/>
    </row>
    <row r="118" spans="1:8" ht="17.25">
      <c r="A118" s="261" t="s">
        <v>1688</v>
      </c>
      <c r="B118" s="263" t="s">
        <v>1711</v>
      </c>
      <c r="C118" s="115" t="s">
        <v>1710</v>
      </c>
      <c r="D118" s="259"/>
      <c r="E118" s="259">
        <v>1133.41</v>
      </c>
      <c r="F118" s="259"/>
      <c r="G118" s="258">
        <f t="shared" si="1"/>
        <v>3984.9500000000016</v>
      </c>
      <c r="H118" s="262"/>
    </row>
    <row r="119" spans="1:8" ht="17.25">
      <c r="A119" s="261"/>
      <c r="B119" s="263" t="s">
        <v>1714</v>
      </c>
      <c r="C119" s="115" t="s">
        <v>1593</v>
      </c>
      <c r="D119" s="259"/>
      <c r="E119" s="259">
        <v>1970.94</v>
      </c>
      <c r="F119" s="259"/>
      <c r="G119" s="258">
        <f t="shared" si="1"/>
        <v>2014.0100000000016</v>
      </c>
      <c r="H119" s="262"/>
    </row>
    <row r="120" spans="1:8" ht="17.25">
      <c r="A120" s="261"/>
      <c r="B120" s="263"/>
      <c r="C120" s="419" t="s">
        <v>1774</v>
      </c>
      <c r="D120" s="259">
        <v>10000</v>
      </c>
      <c r="E120" s="259"/>
      <c r="F120" s="259"/>
      <c r="G120" s="264">
        <f>G119+D120</f>
        <v>12014.010000000002</v>
      </c>
      <c r="H120" s="262"/>
    </row>
    <row r="121" spans="1:8" ht="17.25">
      <c r="A121" s="261"/>
      <c r="B121" s="263"/>
      <c r="C121" s="241"/>
      <c r="D121" s="259"/>
      <c r="E121" s="259"/>
      <c r="F121" s="259"/>
      <c r="G121" s="264"/>
      <c r="H121" s="262"/>
    </row>
    <row r="122" spans="1:8" ht="17.25">
      <c r="A122" s="261"/>
      <c r="B122" s="263"/>
      <c r="C122" s="241"/>
      <c r="D122" s="259"/>
      <c r="E122" s="259"/>
      <c r="F122" s="259"/>
      <c r="G122" s="264"/>
      <c r="H122" s="262"/>
    </row>
    <row r="123" spans="1:8" ht="17.25">
      <c r="A123" s="261"/>
      <c r="B123" s="263"/>
      <c r="C123" s="241"/>
      <c r="D123" s="259"/>
      <c r="E123" s="259"/>
      <c r="F123" s="259"/>
      <c r="G123" s="264"/>
      <c r="H123" s="262"/>
    </row>
    <row r="124" spans="1:8" ht="17.25">
      <c r="A124" s="261"/>
      <c r="B124" s="263"/>
      <c r="C124" s="267" t="s">
        <v>1638</v>
      </c>
      <c r="D124" s="265">
        <f>SUM(D86:D123)</f>
        <v>406000</v>
      </c>
      <c r="E124" s="265">
        <f>SUM(E86:E123)</f>
        <v>301533.7899999999</v>
      </c>
      <c r="F124" s="265"/>
      <c r="G124" s="361">
        <f>D124-E124</f>
        <v>104466.21000000008</v>
      </c>
      <c r="H124" s="267"/>
    </row>
    <row r="125" spans="1:8" ht="17.25">
      <c r="A125" s="261"/>
      <c r="B125" s="263"/>
      <c r="C125" s="115"/>
      <c r="D125" s="259"/>
      <c r="E125" s="259"/>
      <c r="F125" s="259"/>
      <c r="G125" s="258"/>
      <c r="H125" s="262"/>
    </row>
    <row r="126" spans="1:8" ht="19.5" thickBot="1">
      <c r="A126" s="285"/>
      <c r="B126" s="286"/>
      <c r="C126" s="494" t="s">
        <v>1639</v>
      </c>
      <c r="D126" s="288">
        <f>D84+D124</f>
        <v>1000000</v>
      </c>
      <c r="E126" s="495">
        <f>E84+E124</f>
        <v>564465.7799999999</v>
      </c>
      <c r="F126" s="288">
        <f>SUM(F77:F125)</f>
        <v>0</v>
      </c>
      <c r="G126" s="479">
        <f>D126-E126-F126</f>
        <v>435534.2200000001</v>
      </c>
      <c r="H126" s="289"/>
    </row>
    <row r="127" ht="18" thickTop="1"/>
  </sheetData>
  <sheetProtection/>
  <printOptions/>
  <pageMargins left="0.23" right="0.25" top="0.37" bottom="0.28" header="0.22" footer="0.1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7.8515625" style="244" customWidth="1"/>
    <col min="2" max="2" width="8.421875" style="244" customWidth="1"/>
    <col min="3" max="3" width="25.00390625" style="244" customWidth="1"/>
    <col min="4" max="4" width="13.140625" style="244" customWidth="1"/>
    <col min="5" max="5" width="11.8515625" style="244" customWidth="1"/>
    <col min="6" max="6" width="6.7109375" style="244" customWidth="1"/>
    <col min="7" max="7" width="12.140625" style="244" customWidth="1"/>
    <col min="8" max="8" width="8.00390625" style="244" customWidth="1"/>
    <col min="9" max="9" width="9.140625" style="244" customWidth="1"/>
    <col min="10" max="10" width="11.421875" style="244" customWidth="1"/>
    <col min="11" max="16384" width="9.140625" style="244" customWidth="1"/>
  </cols>
  <sheetData>
    <row r="2" spans="1:8" ht="17.25">
      <c r="A2" s="515" t="s">
        <v>709</v>
      </c>
      <c r="B2" s="515"/>
      <c r="C2" s="515"/>
      <c r="D2" s="515"/>
      <c r="E2" s="515"/>
      <c r="F2" s="515"/>
      <c r="G2" s="515"/>
      <c r="H2" s="242"/>
    </row>
    <row r="3" spans="1:8" ht="17.25">
      <c r="A3" s="515" t="s">
        <v>1251</v>
      </c>
      <c r="B3" s="515"/>
      <c r="C3" s="515"/>
      <c r="D3" s="515"/>
      <c r="E3" s="515"/>
      <c r="F3" s="515"/>
      <c r="G3" s="515"/>
      <c r="H3" s="515"/>
    </row>
    <row r="4" spans="1:8" ht="17.25">
      <c r="A4" s="242" t="s">
        <v>1190</v>
      </c>
      <c r="B4" s="242"/>
      <c r="C4" s="242"/>
      <c r="D4" s="242"/>
      <c r="E4" s="242"/>
      <c r="F4" s="242"/>
      <c r="G4" s="242" t="s">
        <v>782</v>
      </c>
      <c r="H4" s="357" t="s">
        <v>791</v>
      </c>
    </row>
    <row r="5" spans="1:8" ht="17.25">
      <c r="A5" s="326" t="s">
        <v>34</v>
      </c>
      <c r="B5" s="326" t="s">
        <v>18</v>
      </c>
      <c r="C5" s="323" t="s">
        <v>4</v>
      </c>
      <c r="D5" s="248" t="s">
        <v>33</v>
      </c>
      <c r="E5" s="248" t="s">
        <v>1</v>
      </c>
      <c r="F5" s="248" t="s">
        <v>101</v>
      </c>
      <c r="G5" s="249" t="s">
        <v>2</v>
      </c>
      <c r="H5" s="247" t="s">
        <v>3</v>
      </c>
    </row>
    <row r="6" spans="1:8" ht="17.25">
      <c r="A6" s="250"/>
      <c r="B6" s="250"/>
      <c r="C6" s="251"/>
      <c r="D6" s="252" t="s">
        <v>0</v>
      </c>
      <c r="E6" s="252"/>
      <c r="F6" s="252"/>
      <c r="G6" s="253"/>
      <c r="H6" s="328"/>
    </row>
    <row r="7" spans="1:8" ht="17.25">
      <c r="A7" s="255" t="s">
        <v>745</v>
      </c>
      <c r="B7" s="256" t="s">
        <v>746</v>
      </c>
      <c r="C7" s="115" t="s">
        <v>757</v>
      </c>
      <c r="D7" s="257"/>
      <c r="E7" s="257"/>
      <c r="F7" s="257"/>
      <c r="G7" s="258"/>
      <c r="H7" s="260"/>
    </row>
    <row r="8" spans="1:12" ht="17.25">
      <c r="A8" s="255"/>
      <c r="B8" s="256"/>
      <c r="C8" s="375"/>
      <c r="D8" s="259"/>
      <c r="E8" s="259"/>
      <c r="F8" s="259"/>
      <c r="G8" s="258"/>
      <c r="H8" s="260"/>
      <c r="J8" s="347">
        <v>100000</v>
      </c>
      <c r="K8" s="348"/>
      <c r="L8" s="308"/>
    </row>
    <row r="9" spans="1:12" ht="17.25">
      <c r="A9" s="255"/>
      <c r="B9" s="329" t="s">
        <v>862</v>
      </c>
      <c r="C9" s="239" t="s">
        <v>900</v>
      </c>
      <c r="D9" s="257">
        <v>41100</v>
      </c>
      <c r="E9" s="257"/>
      <c r="F9" s="257"/>
      <c r="G9" s="258">
        <v>41100</v>
      </c>
      <c r="H9" s="240" t="s">
        <v>1033</v>
      </c>
      <c r="J9" s="456">
        <f>J8-G9</f>
        <v>58900</v>
      </c>
      <c r="K9" s="308"/>
      <c r="L9" s="308"/>
    </row>
    <row r="10" spans="1:8" ht="17.25">
      <c r="A10" s="255" t="s">
        <v>833</v>
      </c>
      <c r="B10" s="256" t="s">
        <v>832</v>
      </c>
      <c r="C10" s="241" t="s">
        <v>834</v>
      </c>
      <c r="D10" s="264"/>
      <c r="E10" s="264">
        <v>4500</v>
      </c>
      <c r="F10" s="259"/>
      <c r="G10" s="258">
        <f>G9-E10</f>
        <v>36600</v>
      </c>
      <c r="H10" s="260"/>
    </row>
    <row r="11" spans="1:8" ht="17.25">
      <c r="A11" s="255" t="s">
        <v>839</v>
      </c>
      <c r="B11" s="256" t="s">
        <v>840</v>
      </c>
      <c r="C11" s="241" t="s">
        <v>841</v>
      </c>
      <c r="D11" s="264"/>
      <c r="E11" s="264">
        <v>6000</v>
      </c>
      <c r="F11" s="259"/>
      <c r="G11" s="258">
        <f>G10-E11</f>
        <v>30600</v>
      </c>
      <c r="H11" s="260"/>
    </row>
    <row r="12" spans="1:10" ht="17.25">
      <c r="A12" s="255" t="s">
        <v>1092</v>
      </c>
      <c r="B12" s="256" t="s">
        <v>1094</v>
      </c>
      <c r="C12" s="115" t="s">
        <v>1093</v>
      </c>
      <c r="D12" s="257"/>
      <c r="E12" s="258">
        <v>3990</v>
      </c>
      <c r="F12" s="257"/>
      <c r="G12" s="258">
        <f>G11-E12</f>
        <v>26610</v>
      </c>
      <c r="H12" s="260"/>
      <c r="J12" s="244">
        <v>3990</v>
      </c>
    </row>
    <row r="13" spans="1:10" ht="17.25">
      <c r="A13" s="430">
        <v>42921</v>
      </c>
      <c r="B13" s="256" t="s">
        <v>1102</v>
      </c>
      <c r="C13" s="115" t="s">
        <v>1018</v>
      </c>
      <c r="D13" s="351"/>
      <c r="E13" s="264">
        <v>23430</v>
      </c>
      <c r="F13" s="259"/>
      <c r="G13" s="258">
        <f>G12-E13</f>
        <v>3180</v>
      </c>
      <c r="H13" s="260"/>
      <c r="J13" s="244">
        <v>3080</v>
      </c>
    </row>
    <row r="14" spans="1:10" ht="17.25">
      <c r="A14" s="255" t="s">
        <v>1116</v>
      </c>
      <c r="B14" s="256" t="s">
        <v>1125</v>
      </c>
      <c r="C14" s="115" t="s">
        <v>724</v>
      </c>
      <c r="D14" s="351"/>
      <c r="E14" s="264">
        <v>3080</v>
      </c>
      <c r="F14" s="259"/>
      <c r="G14" s="258">
        <f>G13-E14</f>
        <v>100</v>
      </c>
      <c r="H14" s="260"/>
      <c r="J14" s="244">
        <v>40500</v>
      </c>
    </row>
    <row r="15" spans="1:10" ht="17.25">
      <c r="A15" s="255"/>
      <c r="B15" s="256"/>
      <c r="C15" s="115"/>
      <c r="D15" s="259"/>
      <c r="E15" s="259"/>
      <c r="F15" s="259"/>
      <c r="G15" s="258"/>
      <c r="H15" s="260"/>
      <c r="J15" s="244">
        <v>23430</v>
      </c>
    </row>
    <row r="16" spans="1:10" ht="17.25">
      <c r="A16" s="255"/>
      <c r="B16" s="256"/>
      <c r="C16" s="115"/>
      <c r="D16" s="259"/>
      <c r="E16" s="259"/>
      <c r="F16" s="259"/>
      <c r="G16" s="258"/>
      <c r="H16" s="260"/>
      <c r="J16" s="244">
        <f>SUM(J11:J15)</f>
        <v>71000</v>
      </c>
    </row>
    <row r="17" spans="1:10" ht="17.25">
      <c r="A17" s="255"/>
      <c r="B17" s="329"/>
      <c r="C17" s="385" t="s">
        <v>1266</v>
      </c>
      <c r="D17" s="259">
        <v>-100</v>
      </c>
      <c r="E17" s="259"/>
      <c r="F17" s="259"/>
      <c r="G17" s="258"/>
      <c r="H17" s="260"/>
      <c r="J17" s="244">
        <v>71000</v>
      </c>
    </row>
    <row r="18" spans="1:10" ht="17.25">
      <c r="A18" s="255"/>
      <c r="B18" s="256"/>
      <c r="C18" s="115"/>
      <c r="D18" s="259"/>
      <c r="E18" s="259"/>
      <c r="F18" s="259"/>
      <c r="G18" s="258"/>
      <c r="H18" s="260"/>
      <c r="J18" s="244">
        <f>J16-J17</f>
        <v>0</v>
      </c>
    </row>
    <row r="19" spans="1:8" ht="17.25">
      <c r="A19" s="255"/>
      <c r="B19" s="256"/>
      <c r="C19" s="115"/>
      <c r="D19" s="259"/>
      <c r="E19" s="259"/>
      <c r="F19" s="259"/>
      <c r="G19" s="258"/>
      <c r="H19" s="260"/>
    </row>
    <row r="20" spans="1:8" ht="17.25">
      <c r="A20" s="255"/>
      <c r="B20" s="329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256"/>
      <c r="C22" s="115"/>
      <c r="D22" s="259"/>
      <c r="E22" s="259"/>
      <c r="F22" s="259"/>
      <c r="G22" s="258"/>
      <c r="H22" s="260"/>
    </row>
    <row r="23" spans="1:10" ht="18" thickBot="1">
      <c r="A23" s="255"/>
      <c r="B23" s="313"/>
      <c r="C23" s="301" t="s">
        <v>133</v>
      </c>
      <c r="D23" s="314">
        <f>SUM(D9:D22)</f>
        <v>41000</v>
      </c>
      <c r="E23" s="342">
        <f>SUM(E7:E22)</f>
        <v>41000</v>
      </c>
      <c r="F23" s="314">
        <f>SUM(F7:F22)</f>
        <v>0</v>
      </c>
      <c r="G23" s="331">
        <f>D23-E23-F23</f>
        <v>0</v>
      </c>
      <c r="H23" s="260"/>
      <c r="J23" s="244">
        <v>-58900</v>
      </c>
    </row>
    <row r="24" spans="6:10" ht="18" thickTop="1">
      <c r="F24" s="350" t="s">
        <v>2</v>
      </c>
      <c r="G24" s="350">
        <v>100</v>
      </c>
      <c r="J24" s="244">
        <f>SUM(J23:J23)</f>
        <v>-58900</v>
      </c>
    </row>
    <row r="25" ht="17.25">
      <c r="J25" s="425"/>
    </row>
    <row r="27" ht="17.25">
      <c r="J27" s="244">
        <v>597505</v>
      </c>
    </row>
    <row r="28" spans="4:10" ht="17.25">
      <c r="D28" s="350"/>
      <c r="J28" s="244">
        <v>113566</v>
      </c>
    </row>
    <row r="29" ht="17.25">
      <c r="J29" s="244">
        <f>J27-J28</f>
        <v>483939</v>
      </c>
    </row>
    <row r="31" ht="17.25">
      <c r="J31" s="302">
        <v>1179163</v>
      </c>
    </row>
    <row r="32" ht="17.25">
      <c r="J32" s="302">
        <v>13710</v>
      </c>
    </row>
    <row r="33" ht="17.25">
      <c r="J33" s="302">
        <v>348230</v>
      </c>
    </row>
    <row r="34" ht="17.25">
      <c r="J34" s="302">
        <v>235800</v>
      </c>
    </row>
    <row r="35" ht="17.25">
      <c r="J35" s="302">
        <v>78862</v>
      </c>
    </row>
    <row r="36" ht="17.25">
      <c r="J36" s="302">
        <v>11626</v>
      </c>
    </row>
    <row r="37" ht="17.25">
      <c r="J37" s="302">
        <v>10500</v>
      </c>
    </row>
    <row r="38" ht="17.25">
      <c r="J38" s="302">
        <f>SUM(J31:J37)</f>
        <v>1877891</v>
      </c>
    </row>
    <row r="39" ht="17.25">
      <c r="J39" s="302"/>
    </row>
    <row r="40" ht="17.25">
      <c r="J40" s="302"/>
    </row>
    <row r="41" ht="17.25">
      <c r="J41" s="302"/>
    </row>
    <row r="42" ht="17.25">
      <c r="J42" s="302"/>
    </row>
  </sheetData>
  <sheetProtection/>
  <mergeCells count="2">
    <mergeCell ref="A2:G2"/>
    <mergeCell ref="A3:H3"/>
  </mergeCells>
  <printOptions/>
  <pageMargins left="0.58" right="0.21" top="0.34" bottom="0.48" header="0.28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8515625" style="244" customWidth="1"/>
    <col min="2" max="2" width="8.421875" style="244" customWidth="1"/>
    <col min="3" max="3" width="22.28125" style="244" customWidth="1"/>
    <col min="4" max="4" width="13.57421875" style="244" customWidth="1"/>
    <col min="5" max="5" width="11.7109375" style="244" customWidth="1"/>
    <col min="6" max="6" width="12.7109375" style="244" customWidth="1"/>
    <col min="7" max="7" width="12.28125" style="244" customWidth="1"/>
    <col min="8" max="8" width="6.8515625" style="244" customWidth="1"/>
    <col min="9" max="9" width="9.57421875" style="244" customWidth="1"/>
    <col min="10" max="10" width="11.421875" style="244" customWidth="1"/>
    <col min="11" max="16384" width="9.140625" style="244" customWidth="1"/>
  </cols>
  <sheetData>
    <row r="2" spans="1:8" ht="17.25">
      <c r="A2" s="515" t="s">
        <v>709</v>
      </c>
      <c r="B2" s="515"/>
      <c r="C2" s="515"/>
      <c r="D2" s="515"/>
      <c r="E2" s="515"/>
      <c r="F2" s="515"/>
      <c r="G2" s="515"/>
      <c r="H2" s="242"/>
    </row>
    <row r="3" spans="1:8" ht="17.25">
      <c r="A3" s="515" t="s">
        <v>1189</v>
      </c>
      <c r="B3" s="515"/>
      <c r="C3" s="515"/>
      <c r="D3" s="515"/>
      <c r="E3" s="515"/>
      <c r="F3" s="515"/>
      <c r="G3" s="515"/>
      <c r="H3" s="515"/>
    </row>
    <row r="4" spans="1:8" ht="17.25">
      <c r="A4" s="242" t="s">
        <v>1190</v>
      </c>
      <c r="B4" s="242"/>
      <c r="C4" s="242"/>
      <c r="D4" s="242"/>
      <c r="E4" s="242"/>
      <c r="F4" s="242"/>
      <c r="G4" s="242" t="s">
        <v>1210</v>
      </c>
      <c r="H4" s="357" t="s">
        <v>1211</v>
      </c>
    </row>
    <row r="5" spans="1:8" ht="17.25">
      <c r="A5" s="326" t="s">
        <v>34</v>
      </c>
      <c r="B5" s="326" t="s">
        <v>18</v>
      </c>
      <c r="C5" s="323" t="s">
        <v>4</v>
      </c>
      <c r="D5" s="248" t="s">
        <v>33</v>
      </c>
      <c r="E5" s="248" t="s">
        <v>1</v>
      </c>
      <c r="F5" s="248" t="s">
        <v>101</v>
      </c>
      <c r="G5" s="249" t="s">
        <v>2</v>
      </c>
      <c r="H5" s="271" t="s">
        <v>3</v>
      </c>
    </row>
    <row r="6" spans="1:8" ht="17.25">
      <c r="A6" s="250"/>
      <c r="B6" s="250"/>
      <c r="C6" s="251"/>
      <c r="D6" s="252" t="s">
        <v>0</v>
      </c>
      <c r="E6" s="252"/>
      <c r="F6" s="252"/>
      <c r="G6" s="253"/>
      <c r="H6" s="328"/>
    </row>
    <row r="7" spans="1:8" ht="17.25">
      <c r="A7" s="255" t="s">
        <v>1212</v>
      </c>
      <c r="B7" s="256" t="s">
        <v>1213</v>
      </c>
      <c r="C7" s="115" t="s">
        <v>1214</v>
      </c>
      <c r="D7" s="257">
        <v>416900</v>
      </c>
      <c r="E7" s="257"/>
      <c r="F7" s="257"/>
      <c r="G7" s="258">
        <v>416900</v>
      </c>
      <c r="H7" s="260"/>
    </row>
    <row r="8" spans="1:12" ht="17.25">
      <c r="A8" s="255"/>
      <c r="B8" s="256"/>
      <c r="C8" s="375"/>
      <c r="D8" s="259"/>
      <c r="E8" s="259"/>
      <c r="F8" s="259">
        <v>416900</v>
      </c>
      <c r="G8" s="258">
        <f>G7-E8-F8</f>
        <v>0</v>
      </c>
      <c r="H8" s="260"/>
      <c r="J8" s="347"/>
      <c r="K8" s="348"/>
      <c r="L8" s="308"/>
    </row>
    <row r="9" spans="1:12" ht="17.25">
      <c r="A9" s="255"/>
      <c r="B9" s="329"/>
      <c r="C9" s="239"/>
      <c r="D9" s="257"/>
      <c r="E9" s="257"/>
      <c r="F9" s="257"/>
      <c r="G9" s="258"/>
      <c r="H9" s="240"/>
      <c r="J9" s="308"/>
      <c r="K9" s="308"/>
      <c r="L9" s="308"/>
    </row>
    <row r="10" spans="1:8" ht="17.25">
      <c r="A10" s="255"/>
      <c r="B10" s="256"/>
      <c r="C10" s="241"/>
      <c r="D10" s="264"/>
      <c r="E10" s="264"/>
      <c r="F10" s="259"/>
      <c r="G10" s="258"/>
      <c r="H10" s="260"/>
    </row>
    <row r="11" spans="1:8" ht="17.25">
      <c r="A11" s="255"/>
      <c r="B11" s="256"/>
      <c r="C11" s="241"/>
      <c r="D11" s="264"/>
      <c r="E11" s="264"/>
      <c r="F11" s="259"/>
      <c r="G11" s="258"/>
      <c r="H11" s="260"/>
    </row>
    <row r="12" spans="1:10" ht="17.25">
      <c r="A12" s="255"/>
      <c r="B12" s="256"/>
      <c r="C12" s="115"/>
      <c r="D12" s="257"/>
      <c r="E12" s="258"/>
      <c r="F12" s="257"/>
      <c r="G12" s="258"/>
      <c r="H12" s="260"/>
      <c r="J12" s="244">
        <v>3990</v>
      </c>
    </row>
    <row r="13" spans="1:10" ht="17.25">
      <c r="A13" s="430"/>
      <c r="B13" s="256"/>
      <c r="C13" s="115"/>
      <c r="D13" s="351"/>
      <c r="E13" s="264"/>
      <c r="F13" s="259"/>
      <c r="G13" s="258"/>
      <c r="H13" s="260"/>
      <c r="J13" s="244">
        <v>3080</v>
      </c>
    </row>
    <row r="14" spans="1:10" ht="17.25">
      <c r="A14" s="255"/>
      <c r="B14" s="256"/>
      <c r="C14" s="115"/>
      <c r="D14" s="351"/>
      <c r="E14" s="264"/>
      <c r="F14" s="259"/>
      <c r="G14" s="258"/>
      <c r="H14" s="260"/>
      <c r="J14" s="244">
        <v>40500</v>
      </c>
    </row>
    <row r="15" spans="1:10" ht="17.25">
      <c r="A15" s="255"/>
      <c r="B15" s="256"/>
      <c r="C15" s="115"/>
      <c r="D15" s="259"/>
      <c r="E15" s="259"/>
      <c r="F15" s="259"/>
      <c r="G15" s="258"/>
      <c r="H15" s="260"/>
      <c r="J15" s="244">
        <v>23430</v>
      </c>
    </row>
    <row r="16" spans="1:10" ht="17.25">
      <c r="A16" s="255"/>
      <c r="B16" s="256"/>
      <c r="C16" s="115"/>
      <c r="D16" s="259"/>
      <c r="E16" s="259"/>
      <c r="F16" s="259"/>
      <c r="G16" s="258"/>
      <c r="H16" s="260"/>
      <c r="J16" s="244">
        <f>SUM(J11:J15)</f>
        <v>71000</v>
      </c>
    </row>
    <row r="17" spans="1:10" ht="17.25">
      <c r="A17" s="255"/>
      <c r="B17" s="329"/>
      <c r="C17" s="115"/>
      <c r="D17" s="259"/>
      <c r="E17" s="259"/>
      <c r="F17" s="259"/>
      <c r="G17" s="258"/>
      <c r="H17" s="260"/>
      <c r="J17" s="244">
        <v>71000</v>
      </c>
    </row>
    <row r="18" spans="1:10" ht="17.25">
      <c r="A18" s="255"/>
      <c r="B18" s="256"/>
      <c r="C18" s="115"/>
      <c r="D18" s="259"/>
      <c r="E18" s="259"/>
      <c r="F18" s="259"/>
      <c r="G18" s="258"/>
      <c r="H18" s="260"/>
      <c r="J18" s="244">
        <f>J16-J17</f>
        <v>0</v>
      </c>
    </row>
    <row r="19" spans="1:8" ht="17.25">
      <c r="A19" s="255"/>
      <c r="B19" s="256"/>
      <c r="C19" s="115"/>
      <c r="D19" s="259"/>
      <c r="E19" s="259"/>
      <c r="F19" s="259"/>
      <c r="G19" s="258"/>
      <c r="H19" s="260"/>
    </row>
    <row r="20" spans="1:8" ht="17.25">
      <c r="A20" s="255"/>
      <c r="B20" s="329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256"/>
      <c r="C22" s="115"/>
      <c r="D22" s="259"/>
      <c r="E22" s="259"/>
      <c r="F22" s="259"/>
      <c r="G22" s="258"/>
      <c r="H22" s="260"/>
    </row>
    <row r="23" spans="1:10" ht="18" thickBot="1">
      <c r="A23" s="255"/>
      <c r="B23" s="313"/>
      <c r="C23" s="301" t="s">
        <v>133</v>
      </c>
      <c r="D23" s="314">
        <f>SUM(D7:D22)</f>
        <v>416900</v>
      </c>
      <c r="E23" s="342">
        <f>SUM(E7:E22)</f>
        <v>0</v>
      </c>
      <c r="F23" s="314">
        <f>SUM(F7:F22)</f>
        <v>416900</v>
      </c>
      <c r="G23" s="331">
        <f>D23-E23-F23</f>
        <v>0</v>
      </c>
      <c r="H23" s="260"/>
      <c r="J23" s="244">
        <v>-58900</v>
      </c>
    </row>
    <row r="24" spans="1:10" ht="18.75" thickBot="1" thickTop="1">
      <c r="A24" s="255"/>
      <c r="B24" s="313"/>
      <c r="C24" s="301"/>
      <c r="D24" s="314"/>
      <c r="E24" s="342"/>
      <c r="F24" s="314"/>
      <c r="G24" s="331"/>
      <c r="H24" s="260"/>
      <c r="J24" s="244">
        <f>SUM(J23:J23)</f>
        <v>-58900</v>
      </c>
    </row>
    <row r="25" spans="1:10" ht="18.75" thickBot="1" thickTop="1">
      <c r="A25" s="255"/>
      <c r="B25" s="313"/>
      <c r="C25" s="301" t="s">
        <v>996</v>
      </c>
      <c r="D25" s="342">
        <v>81151528</v>
      </c>
      <c r="E25" s="429">
        <v>61715309.12</v>
      </c>
      <c r="F25" s="452">
        <v>1343918</v>
      </c>
      <c r="G25" s="453">
        <v>18092300.88</v>
      </c>
      <c r="H25" s="260"/>
      <c r="J25" s="425"/>
    </row>
    <row r="26" ht="18" thickTop="1"/>
    <row r="27" ht="17.25">
      <c r="J27" s="244">
        <v>597505</v>
      </c>
    </row>
    <row r="28" spans="4:10" ht="17.25">
      <c r="D28" s="350"/>
      <c r="J28" s="244">
        <v>113566</v>
      </c>
    </row>
    <row r="29" ht="17.25">
      <c r="J29" s="244">
        <f>J27-J28</f>
        <v>483939</v>
      </c>
    </row>
    <row r="31" ht="17.25">
      <c r="J31" s="302">
        <v>1179163</v>
      </c>
    </row>
    <row r="32" ht="17.25">
      <c r="J32" s="302">
        <v>13710</v>
      </c>
    </row>
    <row r="33" ht="17.25">
      <c r="J33" s="302">
        <v>348230</v>
      </c>
    </row>
    <row r="34" ht="17.25">
      <c r="J34" s="302">
        <v>235800</v>
      </c>
    </row>
    <row r="35" ht="17.25">
      <c r="J35" s="302">
        <v>78862</v>
      </c>
    </row>
    <row r="36" ht="17.25">
      <c r="J36" s="302">
        <v>11626</v>
      </c>
    </row>
    <row r="37" ht="17.25">
      <c r="J37" s="302">
        <v>10500</v>
      </c>
    </row>
    <row r="38" ht="17.25">
      <c r="J38" s="302">
        <f>SUM(J31:J37)</f>
        <v>1877891</v>
      </c>
    </row>
    <row r="39" ht="17.25">
      <c r="J39" s="302"/>
    </row>
    <row r="40" ht="17.25">
      <c r="J40" s="302"/>
    </row>
    <row r="41" ht="17.25">
      <c r="J41" s="302"/>
    </row>
    <row r="42" ht="17.25">
      <c r="J42" s="302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244" customWidth="1"/>
    <col min="2" max="2" width="8.421875" style="244" customWidth="1"/>
    <col min="3" max="3" width="22.28125" style="244" customWidth="1"/>
    <col min="4" max="4" width="13.57421875" style="244" customWidth="1"/>
    <col min="5" max="5" width="11.7109375" style="244" customWidth="1"/>
    <col min="6" max="6" width="12.7109375" style="244" customWidth="1"/>
    <col min="7" max="7" width="12.28125" style="244" customWidth="1"/>
    <col min="8" max="8" width="6.8515625" style="244" customWidth="1"/>
    <col min="9" max="9" width="9.57421875" style="244" customWidth="1"/>
    <col min="10" max="10" width="11.421875" style="244" customWidth="1"/>
    <col min="11" max="16384" width="9.140625" style="244" customWidth="1"/>
  </cols>
  <sheetData>
    <row r="2" spans="1:8" ht="17.25">
      <c r="A2" s="515" t="s">
        <v>709</v>
      </c>
      <c r="B2" s="515"/>
      <c r="C2" s="515"/>
      <c r="D2" s="515"/>
      <c r="E2" s="515"/>
      <c r="F2" s="515"/>
      <c r="G2" s="515"/>
      <c r="H2" s="242"/>
    </row>
    <row r="3" spans="1:8" ht="17.25">
      <c r="A3" s="515" t="s">
        <v>1257</v>
      </c>
      <c r="B3" s="515"/>
      <c r="C3" s="515"/>
      <c r="D3" s="515"/>
      <c r="E3" s="515"/>
      <c r="F3" s="515"/>
      <c r="G3" s="515"/>
      <c r="H3" s="515"/>
    </row>
    <row r="4" spans="1:8" ht="17.25">
      <c r="A4" s="242" t="s">
        <v>1190</v>
      </c>
      <c r="B4" s="242"/>
      <c r="C4" s="242"/>
      <c r="D4" s="242"/>
      <c r="E4" s="242"/>
      <c r="F4" s="242"/>
      <c r="G4" s="242" t="s">
        <v>1210</v>
      </c>
      <c r="H4" s="357" t="s">
        <v>1211</v>
      </c>
    </row>
    <row r="5" spans="1:8" ht="17.25">
      <c r="A5" s="326" t="s">
        <v>34</v>
      </c>
      <c r="B5" s="326" t="s">
        <v>18</v>
      </c>
      <c r="C5" s="323" t="s">
        <v>4</v>
      </c>
      <c r="D5" s="248" t="s">
        <v>33</v>
      </c>
      <c r="E5" s="248" t="s">
        <v>1</v>
      </c>
      <c r="F5" s="248" t="s">
        <v>101</v>
      </c>
      <c r="G5" s="249" t="s">
        <v>2</v>
      </c>
      <c r="H5" s="271" t="s">
        <v>3</v>
      </c>
    </row>
    <row r="6" spans="1:8" ht="17.25">
      <c r="A6" s="250"/>
      <c r="B6" s="250"/>
      <c r="C6" s="251"/>
      <c r="D6" s="252" t="s">
        <v>0</v>
      </c>
      <c r="E6" s="252"/>
      <c r="F6" s="252"/>
      <c r="G6" s="253"/>
      <c r="H6" s="328"/>
    </row>
    <row r="7" spans="1:8" ht="17.25">
      <c r="A7" s="255" t="s">
        <v>1212</v>
      </c>
      <c r="B7" s="256" t="s">
        <v>1213</v>
      </c>
      <c r="C7" s="115" t="s">
        <v>1214</v>
      </c>
      <c r="D7" s="257">
        <v>416900</v>
      </c>
      <c r="E7" s="257"/>
      <c r="F7" s="257"/>
      <c r="G7" s="258">
        <v>416900</v>
      </c>
      <c r="H7" s="260"/>
    </row>
    <row r="8" spans="1:12" ht="17.25">
      <c r="A8" s="255"/>
      <c r="B8" s="256"/>
      <c r="C8" s="375"/>
      <c r="D8" s="259"/>
      <c r="E8" s="259"/>
      <c r="F8" s="259">
        <v>416900</v>
      </c>
      <c r="G8" s="258">
        <f>G7-E8-F8</f>
        <v>0</v>
      </c>
      <c r="H8" s="260"/>
      <c r="J8" s="347"/>
      <c r="K8" s="348"/>
      <c r="L8" s="308"/>
    </row>
    <row r="9" spans="1:12" ht="17.25">
      <c r="A9" s="255"/>
      <c r="B9" s="329"/>
      <c r="C9" s="239"/>
      <c r="D9" s="257"/>
      <c r="E9" s="257"/>
      <c r="F9" s="257"/>
      <c r="G9" s="258"/>
      <c r="H9" s="240"/>
      <c r="J9" s="308"/>
      <c r="K9" s="308"/>
      <c r="L9" s="308"/>
    </row>
    <row r="10" spans="1:8" ht="17.25">
      <c r="A10" s="255"/>
      <c r="B10" s="256"/>
      <c r="C10" s="241"/>
      <c r="D10" s="264"/>
      <c r="E10" s="264"/>
      <c r="F10" s="259"/>
      <c r="G10" s="258"/>
      <c r="H10" s="260"/>
    </row>
    <row r="11" spans="1:8" ht="17.25">
      <c r="A11" s="255"/>
      <c r="B11" s="256"/>
      <c r="C11" s="241"/>
      <c r="D11" s="264"/>
      <c r="E11" s="264"/>
      <c r="F11" s="259"/>
      <c r="G11" s="258"/>
      <c r="H11" s="260"/>
    </row>
    <row r="12" spans="1:10" ht="17.25">
      <c r="A12" s="255"/>
      <c r="B12" s="256"/>
      <c r="C12" s="115"/>
      <c r="D12" s="257"/>
      <c r="E12" s="258"/>
      <c r="F12" s="257"/>
      <c r="G12" s="258"/>
      <c r="H12" s="260"/>
      <c r="J12" s="244">
        <v>3990</v>
      </c>
    </row>
    <row r="13" spans="1:10" ht="17.25">
      <c r="A13" s="430"/>
      <c r="B13" s="256"/>
      <c r="C13" s="115"/>
      <c r="D13" s="351"/>
      <c r="E13" s="264"/>
      <c r="F13" s="259"/>
      <c r="G13" s="258"/>
      <c r="H13" s="260"/>
      <c r="J13" s="244">
        <v>3080</v>
      </c>
    </row>
    <row r="14" spans="1:10" ht="17.25">
      <c r="A14" s="255"/>
      <c r="B14" s="256"/>
      <c r="C14" s="115"/>
      <c r="D14" s="351"/>
      <c r="E14" s="264"/>
      <c r="F14" s="259"/>
      <c r="G14" s="258"/>
      <c r="H14" s="260"/>
      <c r="J14" s="244">
        <v>40500</v>
      </c>
    </row>
    <row r="15" spans="1:10" ht="17.25">
      <c r="A15" s="255"/>
      <c r="B15" s="256"/>
      <c r="C15" s="115"/>
      <c r="D15" s="259"/>
      <c r="E15" s="259"/>
      <c r="F15" s="259"/>
      <c r="G15" s="258"/>
      <c r="H15" s="260"/>
      <c r="J15" s="244">
        <v>23430</v>
      </c>
    </row>
    <row r="16" spans="1:10" ht="17.25">
      <c r="A16" s="255"/>
      <c r="B16" s="256"/>
      <c r="C16" s="115"/>
      <c r="D16" s="259"/>
      <c r="E16" s="259"/>
      <c r="F16" s="259"/>
      <c r="G16" s="258"/>
      <c r="H16" s="260"/>
      <c r="J16" s="244">
        <f>SUM(J11:J15)</f>
        <v>71000</v>
      </c>
    </row>
    <row r="17" spans="1:10" ht="17.25">
      <c r="A17" s="255"/>
      <c r="B17" s="329"/>
      <c r="C17" s="115"/>
      <c r="D17" s="259"/>
      <c r="E17" s="259"/>
      <c r="F17" s="259"/>
      <c r="G17" s="258"/>
      <c r="H17" s="260"/>
      <c r="J17" s="244">
        <v>71000</v>
      </c>
    </row>
    <row r="18" spans="1:10" ht="17.25">
      <c r="A18" s="255"/>
      <c r="B18" s="256"/>
      <c r="C18" s="115"/>
      <c r="D18" s="259"/>
      <c r="E18" s="259"/>
      <c r="F18" s="259"/>
      <c r="G18" s="258"/>
      <c r="H18" s="260"/>
      <c r="J18" s="244">
        <f>J16-J17</f>
        <v>0</v>
      </c>
    </row>
    <row r="19" spans="1:8" ht="17.25">
      <c r="A19" s="255"/>
      <c r="B19" s="256"/>
      <c r="C19" s="115"/>
      <c r="D19" s="259"/>
      <c r="E19" s="259"/>
      <c r="F19" s="259"/>
      <c r="G19" s="258"/>
      <c r="H19" s="260"/>
    </row>
    <row r="20" spans="1:8" ht="17.25">
      <c r="A20" s="255"/>
      <c r="B20" s="329"/>
      <c r="C20" s="115"/>
      <c r="D20" s="259"/>
      <c r="E20" s="259"/>
      <c r="F20" s="259"/>
      <c r="G20" s="258"/>
      <c r="H20" s="260"/>
    </row>
    <row r="21" spans="1:8" ht="17.25">
      <c r="A21" s="255"/>
      <c r="B21" s="256"/>
      <c r="C21" s="115"/>
      <c r="D21" s="259"/>
      <c r="E21" s="259"/>
      <c r="F21" s="259"/>
      <c r="G21" s="258"/>
      <c r="H21" s="260"/>
    </row>
    <row r="22" spans="1:8" ht="17.25">
      <c r="A22" s="255"/>
      <c r="B22" s="256"/>
      <c r="C22" s="115"/>
      <c r="D22" s="259"/>
      <c r="E22" s="259"/>
      <c r="F22" s="259"/>
      <c r="G22" s="258"/>
      <c r="H22" s="260"/>
    </row>
    <row r="23" spans="1:10" ht="18" thickBot="1">
      <c r="A23" s="255"/>
      <c r="B23" s="313"/>
      <c r="C23" s="301" t="s">
        <v>133</v>
      </c>
      <c r="D23" s="314">
        <f>SUM(D7:D22)</f>
        <v>416900</v>
      </c>
      <c r="E23" s="342">
        <f>SUM(E7:E22)</f>
        <v>0</v>
      </c>
      <c r="F23" s="314">
        <f>SUM(F7:F22)</f>
        <v>416900</v>
      </c>
      <c r="G23" s="331">
        <f>D23-E23-F23</f>
        <v>0</v>
      </c>
      <c r="H23" s="260"/>
      <c r="J23" s="244">
        <v>-58900</v>
      </c>
    </row>
    <row r="24" ht="18" thickTop="1">
      <c r="J24" s="244">
        <v>597505</v>
      </c>
    </row>
    <row r="25" spans="4:10" ht="17.25">
      <c r="D25" s="350"/>
      <c r="J25" s="244">
        <v>113566</v>
      </c>
    </row>
    <row r="26" ht="17.25">
      <c r="J26" s="244">
        <f>J24-J25</f>
        <v>483939</v>
      </c>
    </row>
    <row r="28" ht="17.25">
      <c r="J28" s="302">
        <v>1179163</v>
      </c>
    </row>
    <row r="29" ht="17.25">
      <c r="J29" s="302">
        <v>13710</v>
      </c>
    </row>
    <row r="30" ht="17.25">
      <c r="J30" s="302">
        <v>348230</v>
      </c>
    </row>
    <row r="31" ht="17.25">
      <c r="J31" s="302">
        <v>235800</v>
      </c>
    </row>
    <row r="32" ht="17.25">
      <c r="J32" s="302">
        <v>78862</v>
      </c>
    </row>
    <row r="33" ht="17.25">
      <c r="J33" s="302">
        <v>11626</v>
      </c>
    </row>
    <row r="34" ht="17.25">
      <c r="J34" s="302">
        <v>10500</v>
      </c>
    </row>
    <row r="35" ht="17.25">
      <c r="J35" s="302">
        <f>SUM(J28:J34)</f>
        <v>1877891</v>
      </c>
    </row>
    <row r="36" ht="17.25">
      <c r="J36" s="302"/>
    </row>
    <row r="37" ht="17.25">
      <c r="J37" s="302"/>
    </row>
    <row r="38" ht="17.25">
      <c r="J38" s="302"/>
    </row>
    <row r="39" ht="17.25">
      <c r="J39" s="302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12.00390625" style="1" customWidth="1"/>
    <col min="4" max="4" width="33.00390625" style="1" customWidth="1"/>
    <col min="5" max="5" width="15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6.8515625" style="1" customWidth="1"/>
    <col min="10" max="10" width="9.140625" style="8" customWidth="1"/>
    <col min="11" max="16384" width="9.140625" style="1" customWidth="1"/>
  </cols>
  <sheetData>
    <row r="1" ht="18.75">
      <c r="A1" s="1" t="s">
        <v>12</v>
      </c>
    </row>
    <row r="2" ht="18.75">
      <c r="A2" s="1" t="s">
        <v>13</v>
      </c>
    </row>
    <row r="3" spans="1:9" ht="18.75">
      <c r="A3" s="3" t="s">
        <v>22</v>
      </c>
      <c r="B3" s="3"/>
      <c r="C3" s="3"/>
      <c r="D3" s="3"/>
      <c r="E3" s="3" t="s">
        <v>14</v>
      </c>
      <c r="F3" s="3"/>
      <c r="G3" s="3"/>
      <c r="H3" s="3" t="s">
        <v>23</v>
      </c>
      <c r="I3" s="3"/>
    </row>
    <row r="4" spans="1:9" ht="18.75">
      <c r="A4" s="516" t="s">
        <v>15</v>
      </c>
      <c r="B4" s="517"/>
      <c r="C4" s="6" t="s">
        <v>18</v>
      </c>
      <c r="D4" s="2" t="s">
        <v>4</v>
      </c>
      <c r="E4" s="516" t="s">
        <v>19</v>
      </c>
      <c r="F4" s="518"/>
      <c r="G4" s="518"/>
      <c r="H4" s="518"/>
      <c r="I4" s="517"/>
    </row>
    <row r="5" spans="1:9" ht="18.75">
      <c r="A5" s="10" t="s">
        <v>16</v>
      </c>
      <c r="B5" s="5" t="s">
        <v>17</v>
      </c>
      <c r="C5" s="7"/>
      <c r="D5" s="4"/>
      <c r="E5" s="9" t="s">
        <v>20</v>
      </c>
      <c r="F5" s="4" t="s">
        <v>24</v>
      </c>
      <c r="G5" s="9" t="s">
        <v>21</v>
      </c>
      <c r="H5" s="4" t="s">
        <v>1</v>
      </c>
      <c r="I5" s="9" t="s">
        <v>2</v>
      </c>
    </row>
    <row r="6" spans="1:9" ht="18.75">
      <c r="A6" s="11"/>
      <c r="C6" s="11"/>
      <c r="E6" s="11"/>
      <c r="G6" s="11"/>
      <c r="I6" s="11"/>
    </row>
    <row r="7" spans="1:9" ht="18.75">
      <c r="A7" s="12"/>
      <c r="B7" s="13"/>
      <c r="C7" s="12"/>
      <c r="D7" s="13"/>
      <c r="E7" s="12"/>
      <c r="F7" s="13"/>
      <c r="G7" s="12"/>
      <c r="H7" s="13"/>
      <c r="I7" s="12"/>
    </row>
    <row r="8" spans="1:9" ht="18.75">
      <c r="A8" s="12"/>
      <c r="B8" s="13"/>
      <c r="C8" s="12"/>
      <c r="D8" s="13"/>
      <c r="E8" s="12"/>
      <c r="F8" s="13"/>
      <c r="G8" s="12"/>
      <c r="H8" s="13"/>
      <c r="I8" s="12"/>
    </row>
    <row r="9" spans="1:9" ht="18.75">
      <c r="A9" s="12"/>
      <c r="B9" s="13"/>
      <c r="C9" s="12"/>
      <c r="D9" s="13"/>
      <c r="E9" s="12"/>
      <c r="F9" s="13"/>
      <c r="G9" s="12"/>
      <c r="H9" s="13"/>
      <c r="I9" s="12"/>
    </row>
    <row r="10" spans="1:9" ht="18.75">
      <c r="A10" s="12"/>
      <c r="B10" s="13"/>
      <c r="C10" s="12"/>
      <c r="D10" s="13"/>
      <c r="E10" s="12"/>
      <c r="F10" s="13"/>
      <c r="G10" s="12"/>
      <c r="H10" s="13"/>
      <c r="I10" s="12"/>
    </row>
    <row r="11" spans="1:9" ht="18.75">
      <c r="A11" s="12"/>
      <c r="B11" s="13"/>
      <c r="C11" s="12"/>
      <c r="D11" s="13"/>
      <c r="E11" s="12"/>
      <c r="F11" s="13"/>
      <c r="G11" s="12"/>
      <c r="H11" s="13"/>
      <c r="I11" s="12"/>
    </row>
    <row r="12" spans="1:9" ht="18.75">
      <c r="A12" s="12"/>
      <c r="B12" s="13"/>
      <c r="C12" s="12"/>
      <c r="D12" s="13"/>
      <c r="E12" s="12"/>
      <c r="F12" s="13"/>
      <c r="G12" s="12"/>
      <c r="H12" s="13"/>
      <c r="I12" s="12"/>
    </row>
    <row r="13" spans="1:9" ht="18.75">
      <c r="A13" s="12"/>
      <c r="B13" s="13"/>
      <c r="C13" s="12"/>
      <c r="D13" s="13"/>
      <c r="E13" s="12"/>
      <c r="F13" s="13"/>
      <c r="G13" s="12"/>
      <c r="H13" s="13"/>
      <c r="I13" s="12"/>
    </row>
    <row r="14" spans="1:9" ht="18.75">
      <c r="A14" s="12"/>
      <c r="B14" s="13"/>
      <c r="C14" s="12"/>
      <c r="D14" s="13"/>
      <c r="E14" s="12"/>
      <c r="F14" s="13"/>
      <c r="G14" s="12"/>
      <c r="H14" s="13"/>
      <c r="I14" s="12"/>
    </row>
    <row r="15" spans="1:9" ht="18.75">
      <c r="A15" s="12"/>
      <c r="B15" s="13"/>
      <c r="C15" s="12"/>
      <c r="D15" s="13"/>
      <c r="E15" s="12"/>
      <c r="F15" s="13"/>
      <c r="G15" s="12"/>
      <c r="H15" s="13"/>
      <c r="I15" s="12"/>
    </row>
    <row r="16" spans="1:9" ht="18.75">
      <c r="A16" s="12"/>
      <c r="B16" s="13"/>
      <c r="C16" s="12"/>
      <c r="D16" s="13"/>
      <c r="E16" s="12"/>
      <c r="F16" s="13"/>
      <c r="G16" s="12"/>
      <c r="H16" s="13"/>
      <c r="I16" s="12"/>
    </row>
    <row r="17" spans="1:9" ht="18.75">
      <c r="A17" s="12"/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2"/>
      <c r="B18" s="13"/>
      <c r="C18" s="12"/>
      <c r="D18" s="13"/>
      <c r="E18" s="12"/>
      <c r="F18" s="13"/>
      <c r="G18" s="12"/>
      <c r="H18" s="13"/>
      <c r="I18" s="12"/>
    </row>
    <row r="19" spans="1:9" ht="18.75">
      <c r="A19" s="12"/>
      <c r="B19" s="13"/>
      <c r="C19" s="12"/>
      <c r="D19" s="13"/>
      <c r="E19" s="12"/>
      <c r="F19" s="13"/>
      <c r="G19" s="12"/>
      <c r="H19" s="13"/>
      <c r="I19" s="12"/>
    </row>
    <row r="20" spans="1:9" ht="18.75">
      <c r="A20" s="12"/>
      <c r="B20" s="13"/>
      <c r="C20" s="12"/>
      <c r="D20" s="13"/>
      <c r="E20" s="12"/>
      <c r="F20" s="13"/>
      <c r="G20" s="12"/>
      <c r="H20" s="13"/>
      <c r="I20" s="12"/>
    </row>
    <row r="21" spans="1:9" ht="18.75">
      <c r="A21" s="12"/>
      <c r="B21" s="13"/>
      <c r="C21" s="12"/>
      <c r="D21" s="13"/>
      <c r="E21" s="12"/>
      <c r="F21" s="13"/>
      <c r="G21" s="12"/>
      <c r="H21" s="13"/>
      <c r="I21" s="12"/>
    </row>
    <row r="22" spans="1:9" ht="18.75">
      <c r="A22" s="12"/>
      <c r="B22" s="13"/>
      <c r="C22" s="12"/>
      <c r="D22" s="13"/>
      <c r="E22" s="12"/>
      <c r="F22" s="13"/>
      <c r="G22" s="12"/>
      <c r="H22" s="13"/>
      <c r="I22" s="12"/>
    </row>
    <row r="23" spans="1:9" ht="18.75">
      <c r="A23" s="12"/>
      <c r="B23" s="13"/>
      <c r="C23" s="12"/>
      <c r="D23" s="13"/>
      <c r="E23" s="12"/>
      <c r="F23" s="13"/>
      <c r="G23" s="12"/>
      <c r="H23" s="13"/>
      <c r="I23" s="12"/>
    </row>
    <row r="24" spans="1:9" ht="18.75">
      <c r="A24" s="12"/>
      <c r="B24" s="13"/>
      <c r="C24" s="12"/>
      <c r="D24" s="13"/>
      <c r="E24" s="12"/>
      <c r="F24" s="13"/>
      <c r="G24" s="12"/>
      <c r="H24" s="13"/>
      <c r="I24" s="12"/>
    </row>
    <row r="25" spans="1:9" ht="18.75">
      <c r="A25" s="12"/>
      <c r="B25" s="13"/>
      <c r="C25" s="12"/>
      <c r="D25" s="13"/>
      <c r="E25" s="12"/>
      <c r="F25" s="13"/>
      <c r="G25" s="12"/>
      <c r="H25" s="13"/>
      <c r="I25" s="12"/>
    </row>
    <row r="26" spans="1:9" ht="18.75">
      <c r="A26" s="12"/>
      <c r="B26" s="13"/>
      <c r="C26" s="12"/>
      <c r="D26" s="13"/>
      <c r="E26" s="12"/>
      <c r="F26" s="13"/>
      <c r="G26" s="12"/>
      <c r="H26" s="13"/>
      <c r="I26" s="12"/>
    </row>
    <row r="27" spans="1:9" ht="18.75">
      <c r="A27" s="12"/>
      <c r="B27" s="13"/>
      <c r="C27" s="12"/>
      <c r="D27" s="13"/>
      <c r="E27" s="12"/>
      <c r="F27" s="13"/>
      <c r="G27" s="12"/>
      <c r="H27" s="13"/>
      <c r="I27" s="12"/>
    </row>
    <row r="28" spans="1:9" ht="18.75">
      <c r="A28" s="12"/>
      <c r="B28" s="13"/>
      <c r="C28" s="12"/>
      <c r="D28" s="13"/>
      <c r="E28" s="12"/>
      <c r="F28" s="13"/>
      <c r="G28" s="12"/>
      <c r="H28" s="13"/>
      <c r="I28" s="12"/>
    </row>
    <row r="29" spans="1:9" ht="18.75">
      <c r="A29" s="12"/>
      <c r="B29" s="13"/>
      <c r="C29" s="12"/>
      <c r="D29" s="13"/>
      <c r="E29" s="12"/>
      <c r="F29" s="13"/>
      <c r="G29" s="12"/>
      <c r="H29" s="13"/>
      <c r="I29" s="12"/>
    </row>
    <row r="30" spans="1:9" ht="18.75">
      <c r="A30" s="12"/>
      <c r="B30" s="13"/>
      <c r="C30" s="12"/>
      <c r="D30" s="13"/>
      <c r="E30" s="12"/>
      <c r="F30" s="13"/>
      <c r="G30" s="12"/>
      <c r="H30" s="13"/>
      <c r="I30" s="12"/>
    </row>
    <row r="31" spans="1:9" ht="18.75">
      <c r="A31" s="12"/>
      <c r="B31" s="13"/>
      <c r="C31" s="12"/>
      <c r="D31" s="13"/>
      <c r="E31" s="12"/>
      <c r="F31" s="13"/>
      <c r="G31" s="12"/>
      <c r="H31" s="13"/>
      <c r="I31" s="12"/>
    </row>
    <row r="32" spans="1:9" ht="18.75">
      <c r="A32" s="12"/>
      <c r="B32" s="13"/>
      <c r="C32" s="12"/>
      <c r="D32" s="13"/>
      <c r="E32" s="12"/>
      <c r="F32" s="13"/>
      <c r="G32" s="12"/>
      <c r="H32" s="13"/>
      <c r="I32" s="12"/>
    </row>
    <row r="33" spans="1:9" ht="18.75">
      <c r="A33" s="12"/>
      <c r="B33" s="13"/>
      <c r="C33" s="12"/>
      <c r="D33" s="13"/>
      <c r="E33" s="12"/>
      <c r="F33" s="13"/>
      <c r="G33" s="12"/>
      <c r="H33" s="13"/>
      <c r="I33" s="12"/>
    </row>
    <row r="34" spans="1:9" ht="18.75">
      <c r="A34" s="12"/>
      <c r="B34" s="13"/>
      <c r="C34" s="12"/>
      <c r="D34" s="13"/>
      <c r="E34" s="12"/>
      <c r="F34" s="13"/>
      <c r="G34" s="12"/>
      <c r="H34" s="13"/>
      <c r="I34" s="12"/>
    </row>
    <row r="35" spans="1:9" ht="18.75">
      <c r="A35" s="12"/>
      <c r="B35" s="13"/>
      <c r="C35" s="12"/>
      <c r="D35" s="13"/>
      <c r="E35" s="12"/>
      <c r="F35" s="13"/>
      <c r="G35" s="12"/>
      <c r="H35" s="13"/>
      <c r="I35" s="12"/>
    </row>
    <row r="36" spans="1:9" ht="18.75">
      <c r="A36" s="12"/>
      <c r="B36" s="13"/>
      <c r="C36" s="12"/>
      <c r="D36" s="13"/>
      <c r="E36" s="12"/>
      <c r="F36" s="13"/>
      <c r="G36" s="12"/>
      <c r="H36" s="13"/>
      <c r="I36" s="12"/>
    </row>
    <row r="37" spans="1:9" ht="18.75">
      <c r="A37" s="12"/>
      <c r="B37" s="13"/>
      <c r="C37" s="12"/>
      <c r="D37" s="13"/>
      <c r="E37" s="12"/>
      <c r="F37" s="13"/>
      <c r="G37" s="12"/>
      <c r="H37" s="13"/>
      <c r="I37" s="12"/>
    </row>
    <row r="38" spans="1:9" ht="18.75">
      <c r="A38" s="12"/>
      <c r="B38" s="13"/>
      <c r="C38" s="12"/>
      <c r="D38" s="13"/>
      <c r="E38" s="12"/>
      <c r="F38" s="13"/>
      <c r="G38" s="12"/>
      <c r="H38" s="13"/>
      <c r="I38" s="12"/>
    </row>
    <row r="39" spans="1:9" ht="18.75">
      <c r="A39" s="12"/>
      <c r="B39" s="13"/>
      <c r="C39" s="12"/>
      <c r="D39" s="13"/>
      <c r="E39" s="12"/>
      <c r="F39" s="13"/>
      <c r="G39" s="12"/>
      <c r="H39" s="13"/>
      <c r="I39" s="12"/>
    </row>
    <row r="40" spans="1:9" ht="18.75">
      <c r="A40" s="12"/>
      <c r="B40" s="13"/>
      <c r="C40" s="12"/>
      <c r="D40" s="13"/>
      <c r="E40" s="12"/>
      <c r="F40" s="13"/>
      <c r="G40" s="12"/>
      <c r="H40" s="13"/>
      <c r="I40" s="12"/>
    </row>
    <row r="41" spans="1:9" ht="18.75">
      <c r="A41" s="12"/>
      <c r="B41" s="13"/>
      <c r="C41" s="12"/>
      <c r="D41" s="13"/>
      <c r="E41" s="12"/>
      <c r="F41" s="13"/>
      <c r="G41" s="12"/>
      <c r="H41" s="13"/>
      <c r="I41" s="12"/>
    </row>
    <row r="42" spans="1:9" ht="18.75">
      <c r="A42" s="12"/>
      <c r="B42" s="13"/>
      <c r="C42" s="12"/>
      <c r="D42" s="13"/>
      <c r="E42" s="12"/>
      <c r="F42" s="13"/>
      <c r="G42" s="12"/>
      <c r="H42" s="13"/>
      <c r="I42" s="12"/>
    </row>
    <row r="43" spans="1:9" ht="18.75">
      <c r="A43" s="12"/>
      <c r="B43" s="13"/>
      <c r="C43" s="12"/>
      <c r="D43" s="13"/>
      <c r="E43" s="12"/>
      <c r="F43" s="13"/>
      <c r="G43" s="12"/>
      <c r="H43" s="13"/>
      <c r="I43" s="12"/>
    </row>
    <row r="44" spans="1:9" ht="18.75">
      <c r="A44" s="12"/>
      <c r="B44" s="13"/>
      <c r="C44" s="12"/>
      <c r="D44" s="13"/>
      <c r="E44" s="12"/>
      <c r="F44" s="13"/>
      <c r="G44" s="12"/>
      <c r="H44" s="13"/>
      <c r="I44" s="12"/>
    </row>
    <row r="45" spans="1:9" ht="18.75">
      <c r="A45" s="12"/>
      <c r="B45" s="13"/>
      <c r="C45" s="12"/>
      <c r="D45" s="13"/>
      <c r="E45" s="12"/>
      <c r="F45" s="13"/>
      <c r="G45" s="12"/>
      <c r="H45" s="13"/>
      <c r="I45" s="12"/>
    </row>
    <row r="46" spans="1:9" ht="18.75">
      <c r="A46" s="12"/>
      <c r="B46" s="13"/>
      <c r="C46" s="12"/>
      <c r="D46" s="13"/>
      <c r="E46" s="12"/>
      <c r="F46" s="13"/>
      <c r="G46" s="12"/>
      <c r="H46" s="13"/>
      <c r="I46" s="12"/>
    </row>
    <row r="47" spans="1:9" ht="18.75">
      <c r="A47" s="12"/>
      <c r="B47" s="13"/>
      <c r="C47" s="12"/>
      <c r="D47" s="13"/>
      <c r="E47" s="12"/>
      <c r="F47" s="13"/>
      <c r="G47" s="12"/>
      <c r="H47" s="13"/>
      <c r="I47" s="12"/>
    </row>
    <row r="48" spans="1:9" ht="18.75">
      <c r="A48" s="12"/>
      <c r="B48" s="13"/>
      <c r="C48" s="12"/>
      <c r="D48" s="13"/>
      <c r="E48" s="12"/>
      <c r="F48" s="13"/>
      <c r="G48" s="12"/>
      <c r="H48" s="13"/>
      <c r="I48" s="12"/>
    </row>
    <row r="49" spans="1:9" ht="18.75">
      <c r="A49" s="12"/>
      <c r="B49" s="13"/>
      <c r="C49" s="12"/>
      <c r="D49" s="13"/>
      <c r="E49" s="12"/>
      <c r="F49" s="13"/>
      <c r="G49" s="12"/>
      <c r="H49" s="13"/>
      <c r="I49" s="12"/>
    </row>
    <row r="50" spans="1:9" ht="18.75">
      <c r="A50" s="12"/>
      <c r="B50" s="13"/>
      <c r="C50" s="12"/>
      <c r="D50" s="13"/>
      <c r="E50" s="12"/>
      <c r="F50" s="13"/>
      <c r="G50" s="12"/>
      <c r="H50" s="13"/>
      <c r="I50" s="12"/>
    </row>
    <row r="51" spans="1:9" ht="18.75">
      <c r="A51" s="12"/>
      <c r="B51" s="13"/>
      <c r="C51" s="12"/>
      <c r="D51" s="13"/>
      <c r="E51" s="12"/>
      <c r="F51" s="13"/>
      <c r="G51" s="12"/>
      <c r="H51" s="13"/>
      <c r="I51" s="12"/>
    </row>
    <row r="52" spans="1:9" ht="18.75">
      <c r="A52" s="12"/>
      <c r="B52" s="13"/>
      <c r="C52" s="12"/>
      <c r="D52" s="13"/>
      <c r="E52" s="12"/>
      <c r="F52" s="13"/>
      <c r="G52" s="12"/>
      <c r="H52" s="13"/>
      <c r="I52" s="12"/>
    </row>
    <row r="53" spans="1:9" ht="18.75">
      <c r="A53" s="12"/>
      <c r="B53" s="13"/>
      <c r="C53" s="12"/>
      <c r="D53" s="13"/>
      <c r="E53" s="12"/>
      <c r="F53" s="13"/>
      <c r="G53" s="12"/>
      <c r="H53" s="13"/>
      <c r="I53" s="12"/>
    </row>
    <row r="54" spans="1:9" ht="18.75">
      <c r="A54" s="12"/>
      <c r="B54" s="13"/>
      <c r="C54" s="12"/>
      <c r="D54" s="13"/>
      <c r="E54" s="12"/>
      <c r="F54" s="13"/>
      <c r="G54" s="12"/>
      <c r="H54" s="13"/>
      <c r="I54" s="12"/>
    </row>
    <row r="55" spans="1:9" ht="18.75">
      <c r="A55" s="12"/>
      <c r="B55" s="13"/>
      <c r="C55" s="12"/>
      <c r="D55" s="13"/>
      <c r="E55" s="12"/>
      <c r="F55" s="13"/>
      <c r="G55" s="12"/>
      <c r="H55" s="13"/>
      <c r="I55" s="12"/>
    </row>
    <row r="56" spans="1:9" ht="18.75">
      <c r="A56" s="12"/>
      <c r="B56" s="13"/>
      <c r="C56" s="12"/>
      <c r="D56" s="13"/>
      <c r="E56" s="12"/>
      <c r="F56" s="13"/>
      <c r="G56" s="12"/>
      <c r="H56" s="13"/>
      <c r="I56" s="12"/>
    </row>
    <row r="57" spans="1:9" ht="18.75">
      <c r="A57" s="12"/>
      <c r="B57" s="13"/>
      <c r="C57" s="12"/>
      <c r="D57" s="13"/>
      <c r="E57" s="12"/>
      <c r="F57" s="13"/>
      <c r="G57" s="12"/>
      <c r="H57" s="13"/>
      <c r="I57" s="12"/>
    </row>
    <row r="58" spans="1:9" ht="18.75">
      <c r="A58" s="12"/>
      <c r="B58" s="13"/>
      <c r="C58" s="12"/>
      <c r="D58" s="13"/>
      <c r="E58" s="12"/>
      <c r="F58" s="13"/>
      <c r="G58" s="12"/>
      <c r="H58" s="13"/>
      <c r="I58" s="12"/>
    </row>
    <row r="59" spans="1:9" ht="18.75">
      <c r="A59" s="12"/>
      <c r="B59" s="13"/>
      <c r="C59" s="12"/>
      <c r="D59" s="13"/>
      <c r="E59" s="12"/>
      <c r="F59" s="13"/>
      <c r="G59" s="12"/>
      <c r="H59" s="13"/>
      <c r="I59" s="12"/>
    </row>
    <row r="60" spans="1:9" ht="18.75">
      <c r="A60" s="12"/>
      <c r="B60" s="13"/>
      <c r="C60" s="12"/>
      <c r="D60" s="13"/>
      <c r="E60" s="12"/>
      <c r="F60" s="13"/>
      <c r="G60" s="12"/>
      <c r="H60" s="13"/>
      <c r="I60" s="12"/>
    </row>
    <row r="61" spans="1:9" ht="18.75">
      <c r="A61" s="12"/>
      <c r="B61" s="13"/>
      <c r="C61" s="12"/>
      <c r="D61" s="13"/>
      <c r="E61" s="12"/>
      <c r="F61" s="13"/>
      <c r="G61" s="12"/>
      <c r="H61" s="13"/>
      <c r="I61" s="12"/>
    </row>
    <row r="62" spans="1:9" ht="18.75">
      <c r="A62" s="12"/>
      <c r="B62" s="13"/>
      <c r="C62" s="12"/>
      <c r="D62" s="13"/>
      <c r="E62" s="12"/>
      <c r="F62" s="13"/>
      <c r="G62" s="12"/>
      <c r="H62" s="13"/>
      <c r="I62" s="12"/>
    </row>
    <row r="63" spans="1:9" ht="18.75">
      <c r="A63" s="12"/>
      <c r="B63" s="13"/>
      <c r="C63" s="12"/>
      <c r="D63" s="13"/>
      <c r="E63" s="12"/>
      <c r="F63" s="13"/>
      <c r="G63" s="12"/>
      <c r="H63" s="13"/>
      <c r="I63" s="12"/>
    </row>
    <row r="64" spans="1:9" ht="18.75">
      <c r="A64" s="12"/>
      <c r="B64" s="13"/>
      <c r="C64" s="12"/>
      <c r="D64" s="13"/>
      <c r="E64" s="12"/>
      <c r="F64" s="13"/>
      <c r="G64" s="12"/>
      <c r="H64" s="13"/>
      <c r="I64" s="12"/>
    </row>
    <row r="65" spans="1:9" ht="18.75">
      <c r="A65" s="12"/>
      <c r="B65" s="13"/>
      <c r="C65" s="12"/>
      <c r="D65" s="13"/>
      <c r="E65" s="12"/>
      <c r="F65" s="13"/>
      <c r="G65" s="12"/>
      <c r="H65" s="13"/>
      <c r="I65" s="12"/>
    </row>
    <row r="66" spans="1:9" ht="18.75">
      <c r="A66" s="12"/>
      <c r="B66" s="13"/>
      <c r="C66" s="12"/>
      <c r="D66" s="13"/>
      <c r="E66" s="12"/>
      <c r="F66" s="13"/>
      <c r="G66" s="12"/>
      <c r="H66" s="13"/>
      <c r="I66" s="12"/>
    </row>
    <row r="67" spans="1:9" ht="18.75">
      <c r="A67" s="12"/>
      <c r="B67" s="13"/>
      <c r="C67" s="12"/>
      <c r="D67" s="13"/>
      <c r="E67" s="12"/>
      <c r="F67" s="13"/>
      <c r="G67" s="12"/>
      <c r="H67" s="13"/>
      <c r="I67" s="12"/>
    </row>
    <row r="68" spans="1:9" ht="18.75">
      <c r="A68" s="12"/>
      <c r="B68" s="13"/>
      <c r="C68" s="12"/>
      <c r="D68" s="13"/>
      <c r="E68" s="12"/>
      <c r="F68" s="13"/>
      <c r="G68" s="12"/>
      <c r="H68" s="13"/>
      <c r="I68" s="12"/>
    </row>
    <row r="69" spans="1:9" ht="18.75">
      <c r="A69" s="12"/>
      <c r="B69" s="13"/>
      <c r="C69" s="12"/>
      <c r="D69" s="13"/>
      <c r="E69" s="12"/>
      <c r="F69" s="13"/>
      <c r="G69" s="12"/>
      <c r="H69" s="13"/>
      <c r="I69" s="12"/>
    </row>
    <row r="70" spans="1:9" ht="18.75">
      <c r="A70" s="12"/>
      <c r="B70" s="13"/>
      <c r="C70" s="12"/>
      <c r="D70" s="13"/>
      <c r="E70" s="12"/>
      <c r="F70" s="13"/>
      <c r="G70" s="12"/>
      <c r="H70" s="13"/>
      <c r="I70" s="12"/>
    </row>
    <row r="71" spans="1:9" ht="18.75">
      <c r="A71" s="12"/>
      <c r="B71" s="13"/>
      <c r="C71" s="12"/>
      <c r="D71" s="13"/>
      <c r="E71" s="12"/>
      <c r="F71" s="13"/>
      <c r="G71" s="12"/>
      <c r="H71" s="13"/>
      <c r="I71" s="12"/>
    </row>
    <row r="72" spans="1:9" ht="18.75">
      <c r="A72" s="12"/>
      <c r="B72" s="13"/>
      <c r="C72" s="12"/>
      <c r="D72" s="13"/>
      <c r="E72" s="12"/>
      <c r="F72" s="13"/>
      <c r="G72" s="12"/>
      <c r="H72" s="13"/>
      <c r="I72" s="12"/>
    </row>
    <row r="73" spans="1:9" ht="18.75">
      <c r="A73" s="12"/>
      <c r="B73" s="13"/>
      <c r="C73" s="12"/>
      <c r="D73" s="13"/>
      <c r="E73" s="12"/>
      <c r="F73" s="13"/>
      <c r="G73" s="12"/>
      <c r="H73" s="13"/>
      <c r="I73" s="12"/>
    </row>
    <row r="74" spans="1:9" ht="18.75">
      <c r="A74" s="12"/>
      <c r="B74" s="13"/>
      <c r="C74" s="12"/>
      <c r="D74" s="13"/>
      <c r="E74" s="12"/>
      <c r="F74" s="13"/>
      <c r="G74" s="12"/>
      <c r="H74" s="13"/>
      <c r="I74" s="12"/>
    </row>
    <row r="75" spans="1:9" ht="18.75">
      <c r="A75" s="12"/>
      <c r="B75" s="13"/>
      <c r="C75" s="12"/>
      <c r="D75" s="13"/>
      <c r="E75" s="12"/>
      <c r="F75" s="13"/>
      <c r="G75" s="12"/>
      <c r="H75" s="13"/>
      <c r="I75" s="12"/>
    </row>
    <row r="76" spans="1:9" ht="18.75">
      <c r="A76" s="12"/>
      <c r="B76" s="13"/>
      <c r="C76" s="12"/>
      <c r="D76" s="13"/>
      <c r="E76" s="12"/>
      <c r="F76" s="13"/>
      <c r="G76" s="12"/>
      <c r="H76" s="13"/>
      <c r="I76" s="12"/>
    </row>
    <row r="77" spans="1:9" ht="18.75">
      <c r="A77" s="12"/>
      <c r="B77" s="13"/>
      <c r="C77" s="12"/>
      <c r="D77" s="13"/>
      <c r="E77" s="12"/>
      <c r="F77" s="13"/>
      <c r="G77" s="12"/>
      <c r="H77" s="13"/>
      <c r="I77" s="12"/>
    </row>
    <row r="78" spans="1:9" ht="18.75">
      <c r="A78" s="12"/>
      <c r="B78" s="13"/>
      <c r="C78" s="12"/>
      <c r="D78" s="13"/>
      <c r="E78" s="12"/>
      <c r="F78" s="13"/>
      <c r="G78" s="12"/>
      <c r="H78" s="13"/>
      <c r="I78" s="12"/>
    </row>
    <row r="79" spans="1:9" ht="18.75">
      <c r="A79" s="12"/>
      <c r="B79" s="13"/>
      <c r="C79" s="12"/>
      <c r="D79" s="13"/>
      <c r="E79" s="12"/>
      <c r="F79" s="13"/>
      <c r="G79" s="12"/>
      <c r="H79" s="13"/>
      <c r="I79" s="12"/>
    </row>
    <row r="80" spans="1:9" ht="18.75">
      <c r="A80" s="12"/>
      <c r="B80" s="13"/>
      <c r="C80" s="12"/>
      <c r="D80" s="13"/>
      <c r="E80" s="12"/>
      <c r="F80" s="13"/>
      <c r="G80" s="12"/>
      <c r="H80" s="13"/>
      <c r="I80" s="12"/>
    </row>
    <row r="81" spans="1:9" ht="18.75">
      <c r="A81" s="12"/>
      <c r="B81" s="13"/>
      <c r="C81" s="12"/>
      <c r="D81" s="13"/>
      <c r="E81" s="12"/>
      <c r="F81" s="13"/>
      <c r="G81" s="12"/>
      <c r="H81" s="13"/>
      <c r="I81" s="12"/>
    </row>
    <row r="82" spans="1:9" ht="18.75">
      <c r="A82" s="12"/>
      <c r="B82" s="13"/>
      <c r="C82" s="12"/>
      <c r="D82" s="13"/>
      <c r="E82" s="12"/>
      <c r="F82" s="13"/>
      <c r="G82" s="12"/>
      <c r="H82" s="13"/>
      <c r="I82" s="12"/>
    </row>
    <row r="83" spans="1:9" ht="18.75">
      <c r="A83" s="12"/>
      <c r="B83" s="13"/>
      <c r="C83" s="12"/>
      <c r="D83" s="13"/>
      <c r="E83" s="12"/>
      <c r="F83" s="13"/>
      <c r="G83" s="12"/>
      <c r="H83" s="13"/>
      <c r="I83" s="12"/>
    </row>
    <row r="84" spans="1:9" ht="18.75">
      <c r="A84" s="12"/>
      <c r="B84" s="13"/>
      <c r="C84" s="12"/>
      <c r="D84" s="13"/>
      <c r="E84" s="12"/>
      <c r="F84" s="13"/>
      <c r="G84" s="12"/>
      <c r="H84" s="13"/>
      <c r="I84" s="12"/>
    </row>
    <row r="85" spans="1:9" ht="18.75">
      <c r="A85" s="12"/>
      <c r="B85" s="13"/>
      <c r="C85" s="12"/>
      <c r="D85" s="13"/>
      <c r="E85" s="12"/>
      <c r="F85" s="13"/>
      <c r="G85" s="12"/>
      <c r="H85" s="13"/>
      <c r="I85" s="12"/>
    </row>
    <row r="86" spans="1:9" ht="18.75">
      <c r="A86" s="12"/>
      <c r="B86" s="13"/>
      <c r="C86" s="12"/>
      <c r="D86" s="13"/>
      <c r="E86" s="12"/>
      <c r="F86" s="13"/>
      <c r="G86" s="12"/>
      <c r="H86" s="13"/>
      <c r="I86" s="12"/>
    </row>
    <row r="87" spans="1:9" ht="18.75">
      <c r="A87" s="12"/>
      <c r="B87" s="13"/>
      <c r="C87" s="12"/>
      <c r="D87" s="13"/>
      <c r="E87" s="12"/>
      <c r="F87" s="13"/>
      <c r="G87" s="12"/>
      <c r="H87" s="13"/>
      <c r="I87" s="12"/>
    </row>
    <row r="88" spans="1:9" ht="18.75">
      <c r="A88" s="12"/>
      <c r="B88" s="13"/>
      <c r="C88" s="12"/>
      <c r="D88" s="13"/>
      <c r="E88" s="12"/>
      <c r="F88" s="13"/>
      <c r="G88" s="12"/>
      <c r="H88" s="13"/>
      <c r="I88" s="12"/>
    </row>
    <row r="89" spans="1:9" ht="18.75">
      <c r="A89" s="12"/>
      <c r="B89" s="13"/>
      <c r="C89" s="12"/>
      <c r="D89" s="13"/>
      <c r="E89" s="12"/>
      <c r="F89" s="13"/>
      <c r="G89" s="12"/>
      <c r="H89" s="13"/>
      <c r="I89" s="12"/>
    </row>
    <row r="90" spans="1:9" ht="18.75">
      <c r="A90" s="12"/>
      <c r="B90" s="13"/>
      <c r="C90" s="12"/>
      <c r="D90" s="13"/>
      <c r="E90" s="12"/>
      <c r="F90" s="13"/>
      <c r="G90" s="12"/>
      <c r="H90" s="13"/>
      <c r="I90" s="12"/>
    </row>
    <row r="91" spans="1:9" ht="18.75">
      <c r="A91" s="12"/>
      <c r="B91" s="13"/>
      <c r="C91" s="12"/>
      <c r="D91" s="13"/>
      <c r="E91" s="12"/>
      <c r="F91" s="13"/>
      <c r="G91" s="12"/>
      <c r="H91" s="13"/>
      <c r="I91" s="12"/>
    </row>
    <row r="92" spans="1:9" ht="18.75">
      <c r="A92" s="12"/>
      <c r="B92" s="13"/>
      <c r="C92" s="12"/>
      <c r="D92" s="13"/>
      <c r="E92" s="12"/>
      <c r="F92" s="13"/>
      <c r="G92" s="12"/>
      <c r="H92" s="13"/>
      <c r="I92" s="12"/>
    </row>
    <row r="93" spans="1:9" ht="18.75">
      <c r="A93" s="12"/>
      <c r="B93" s="13"/>
      <c r="C93" s="12"/>
      <c r="D93" s="13"/>
      <c r="E93" s="12"/>
      <c r="F93" s="13"/>
      <c r="G93" s="12"/>
      <c r="H93" s="13"/>
      <c r="I93" s="12"/>
    </row>
    <row r="94" spans="1:9" ht="18.75">
      <c r="A94" s="12"/>
      <c r="B94" s="13"/>
      <c r="C94" s="12"/>
      <c r="D94" s="13"/>
      <c r="E94" s="12"/>
      <c r="F94" s="13"/>
      <c r="G94" s="12"/>
      <c r="H94" s="13"/>
      <c r="I94" s="12"/>
    </row>
    <row r="95" spans="1:9" ht="18.75">
      <c r="A95" s="12"/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2"/>
      <c r="B96" s="13"/>
      <c r="C96" s="12"/>
      <c r="D96" s="13"/>
      <c r="E96" s="12"/>
      <c r="F96" s="13"/>
      <c r="G96" s="12"/>
      <c r="H96" s="13"/>
      <c r="I96" s="12"/>
    </row>
    <row r="97" spans="1:9" ht="18.75">
      <c r="A97" s="12"/>
      <c r="B97" s="13"/>
      <c r="C97" s="12"/>
      <c r="D97" s="13"/>
      <c r="E97" s="12"/>
      <c r="F97" s="13"/>
      <c r="G97" s="12"/>
      <c r="H97" s="13"/>
      <c r="I97" s="12"/>
    </row>
    <row r="98" spans="1:9" ht="18.75">
      <c r="A98" s="12"/>
      <c r="B98" s="13"/>
      <c r="C98" s="12"/>
      <c r="D98" s="13"/>
      <c r="E98" s="12"/>
      <c r="F98" s="13"/>
      <c r="G98" s="12"/>
      <c r="H98" s="13"/>
      <c r="I98" s="12"/>
    </row>
    <row r="99" spans="1:9" ht="18.75">
      <c r="A99" s="12"/>
      <c r="B99" s="13"/>
      <c r="C99" s="12"/>
      <c r="D99" s="13"/>
      <c r="E99" s="12"/>
      <c r="F99" s="13"/>
      <c r="G99" s="12"/>
      <c r="H99" s="13"/>
      <c r="I99" s="12"/>
    </row>
    <row r="100" spans="1:9" ht="18.75">
      <c r="A100" s="12"/>
      <c r="B100" s="13"/>
      <c r="C100" s="12"/>
      <c r="D100" s="13"/>
      <c r="E100" s="12"/>
      <c r="F100" s="13"/>
      <c r="G100" s="12"/>
      <c r="H100" s="13"/>
      <c r="I100" s="12"/>
    </row>
    <row r="101" spans="1:9" ht="18.75">
      <c r="A101" s="12"/>
      <c r="B101" s="13"/>
      <c r="C101" s="12"/>
      <c r="D101" s="13"/>
      <c r="E101" s="12"/>
      <c r="F101" s="13"/>
      <c r="G101" s="12"/>
      <c r="H101" s="13"/>
      <c r="I101" s="12"/>
    </row>
    <row r="102" spans="1:9" ht="18.75">
      <c r="A102" s="12"/>
      <c r="B102" s="13"/>
      <c r="C102" s="12"/>
      <c r="D102" s="13"/>
      <c r="E102" s="12"/>
      <c r="F102" s="13"/>
      <c r="G102" s="12"/>
      <c r="H102" s="13"/>
      <c r="I102" s="12"/>
    </row>
    <row r="103" spans="1:9" ht="18.75">
      <c r="A103" s="12"/>
      <c r="B103" s="13"/>
      <c r="C103" s="12"/>
      <c r="D103" s="13"/>
      <c r="E103" s="12"/>
      <c r="F103" s="13"/>
      <c r="G103" s="12"/>
      <c r="H103" s="13"/>
      <c r="I103" s="12"/>
    </row>
    <row r="104" spans="1:9" ht="18.75">
      <c r="A104" s="12"/>
      <c r="B104" s="13"/>
      <c r="C104" s="12"/>
      <c r="D104" s="13"/>
      <c r="E104" s="12"/>
      <c r="F104" s="13"/>
      <c r="G104" s="12"/>
      <c r="H104" s="13"/>
      <c r="I104" s="12"/>
    </row>
    <row r="105" spans="1:9" ht="18.75">
      <c r="A105" s="12"/>
      <c r="B105" s="13"/>
      <c r="C105" s="12"/>
      <c r="D105" s="13"/>
      <c r="E105" s="12"/>
      <c r="F105" s="13"/>
      <c r="G105" s="12"/>
      <c r="H105" s="13"/>
      <c r="I105" s="12"/>
    </row>
    <row r="106" spans="1:9" ht="18.75">
      <c r="A106" s="12"/>
      <c r="B106" s="13"/>
      <c r="C106" s="12"/>
      <c r="D106" s="13"/>
      <c r="E106" s="12"/>
      <c r="F106" s="13"/>
      <c r="G106" s="12"/>
      <c r="H106" s="13"/>
      <c r="I106" s="12"/>
    </row>
    <row r="107" spans="1:9" ht="18.75">
      <c r="A107" s="12"/>
      <c r="B107" s="13"/>
      <c r="C107" s="12"/>
      <c r="D107" s="13"/>
      <c r="E107" s="12"/>
      <c r="F107" s="13"/>
      <c r="G107" s="12"/>
      <c r="H107" s="13"/>
      <c r="I107" s="12"/>
    </row>
    <row r="108" spans="1:9" ht="18.75">
      <c r="A108" s="12"/>
      <c r="B108" s="13"/>
      <c r="C108" s="12"/>
      <c r="D108" s="13"/>
      <c r="E108" s="12"/>
      <c r="F108" s="13"/>
      <c r="G108" s="12"/>
      <c r="H108" s="13"/>
      <c r="I108" s="12"/>
    </row>
    <row r="109" spans="1:9" ht="18.75">
      <c r="A109" s="12"/>
      <c r="B109" s="13"/>
      <c r="C109" s="12"/>
      <c r="D109" s="13"/>
      <c r="E109" s="12"/>
      <c r="F109" s="13"/>
      <c r="G109" s="12"/>
      <c r="H109" s="13"/>
      <c r="I109" s="12"/>
    </row>
    <row r="110" spans="1:9" ht="18.75">
      <c r="A110" s="12"/>
      <c r="B110" s="13"/>
      <c r="C110" s="12"/>
      <c r="D110" s="13"/>
      <c r="E110" s="12"/>
      <c r="F110" s="13"/>
      <c r="G110" s="12"/>
      <c r="H110" s="13"/>
      <c r="I110" s="12"/>
    </row>
    <row r="111" spans="1:9" ht="18.75">
      <c r="A111" s="12"/>
      <c r="B111" s="13"/>
      <c r="C111" s="12"/>
      <c r="D111" s="13"/>
      <c r="E111" s="12"/>
      <c r="F111" s="13"/>
      <c r="G111" s="12"/>
      <c r="H111" s="13"/>
      <c r="I111" s="12"/>
    </row>
    <row r="112" spans="1:9" ht="18.75">
      <c r="A112" s="12"/>
      <c r="B112" s="13"/>
      <c r="C112" s="12"/>
      <c r="D112" s="13"/>
      <c r="E112" s="12"/>
      <c r="F112" s="13"/>
      <c r="G112" s="12"/>
      <c r="H112" s="13"/>
      <c r="I112" s="12"/>
    </row>
    <row r="113" spans="1:9" ht="18.75">
      <c r="A113" s="12"/>
      <c r="B113" s="13"/>
      <c r="C113" s="12"/>
      <c r="D113" s="13"/>
      <c r="E113" s="12"/>
      <c r="F113" s="13"/>
      <c r="G113" s="12"/>
      <c r="H113" s="13"/>
      <c r="I113" s="12"/>
    </row>
    <row r="114" spans="1:9" ht="18.75">
      <c r="A114" s="12"/>
      <c r="B114" s="13"/>
      <c r="C114" s="12"/>
      <c r="D114" s="13"/>
      <c r="E114" s="12"/>
      <c r="F114" s="13"/>
      <c r="G114" s="12"/>
      <c r="H114" s="13"/>
      <c r="I114" s="12"/>
    </row>
    <row r="115" spans="1:9" ht="18.75">
      <c r="A115" s="12"/>
      <c r="B115" s="13"/>
      <c r="C115" s="12"/>
      <c r="D115" s="13"/>
      <c r="E115" s="12"/>
      <c r="F115" s="13"/>
      <c r="G115" s="12"/>
      <c r="H115" s="13"/>
      <c r="I115" s="12"/>
    </row>
    <row r="116" spans="1:9" ht="18.75">
      <c r="A116" s="12"/>
      <c r="B116" s="13"/>
      <c r="C116" s="12"/>
      <c r="D116" s="13"/>
      <c r="E116" s="12"/>
      <c r="F116" s="13"/>
      <c r="G116" s="12"/>
      <c r="H116" s="13"/>
      <c r="I116" s="12"/>
    </row>
    <row r="117" spans="1:9" ht="18.75">
      <c r="A117" s="12"/>
      <c r="B117" s="13"/>
      <c r="C117" s="12"/>
      <c r="D117" s="13"/>
      <c r="E117" s="12"/>
      <c r="F117" s="13"/>
      <c r="G117" s="12"/>
      <c r="H117" s="13"/>
      <c r="I117" s="12"/>
    </row>
    <row r="118" spans="1:9" ht="18.75">
      <c r="A118" s="12"/>
      <c r="B118" s="13"/>
      <c r="C118" s="12"/>
      <c r="D118" s="13"/>
      <c r="E118" s="12"/>
      <c r="F118" s="13"/>
      <c r="G118" s="12"/>
      <c r="H118" s="13"/>
      <c r="I118" s="12"/>
    </row>
    <row r="119" spans="1:9" ht="18.75">
      <c r="A119" s="12"/>
      <c r="B119" s="13"/>
      <c r="C119" s="12"/>
      <c r="D119" s="13"/>
      <c r="E119" s="12"/>
      <c r="F119" s="13"/>
      <c r="G119" s="12"/>
      <c r="H119" s="13"/>
      <c r="I119" s="12"/>
    </row>
    <row r="120" spans="1:9" ht="18.75">
      <c r="A120" s="12"/>
      <c r="B120" s="13"/>
      <c r="C120" s="12"/>
      <c r="D120" s="13"/>
      <c r="E120" s="12"/>
      <c r="F120" s="13"/>
      <c r="G120" s="12"/>
      <c r="H120" s="13"/>
      <c r="I120" s="12"/>
    </row>
    <row r="121" spans="1:9" ht="18.75">
      <c r="A121" s="12"/>
      <c r="B121" s="13"/>
      <c r="C121" s="12"/>
      <c r="D121" s="13"/>
      <c r="E121" s="12"/>
      <c r="F121" s="13"/>
      <c r="G121" s="12"/>
      <c r="H121" s="13"/>
      <c r="I121" s="12"/>
    </row>
    <row r="122" spans="1:9" ht="18.75">
      <c r="A122" s="12"/>
      <c r="B122" s="13"/>
      <c r="C122" s="12"/>
      <c r="D122" s="13"/>
      <c r="E122" s="12"/>
      <c r="F122" s="13"/>
      <c r="G122" s="12"/>
      <c r="H122" s="13"/>
      <c r="I122" s="12"/>
    </row>
    <row r="123" spans="1:9" ht="18.75">
      <c r="A123" s="12"/>
      <c r="B123" s="13"/>
      <c r="C123" s="12"/>
      <c r="D123" s="13"/>
      <c r="E123" s="12"/>
      <c r="F123" s="13"/>
      <c r="G123" s="12"/>
      <c r="H123" s="13"/>
      <c r="I123" s="12"/>
    </row>
    <row r="124" spans="1:9" ht="18.75">
      <c r="A124" s="12"/>
      <c r="B124" s="13"/>
      <c r="C124" s="12"/>
      <c r="D124" s="13"/>
      <c r="E124" s="12"/>
      <c r="F124" s="13"/>
      <c r="G124" s="12"/>
      <c r="H124" s="13"/>
      <c r="I124" s="12"/>
    </row>
    <row r="125" spans="1:9" ht="18.75">
      <c r="A125" s="12"/>
      <c r="B125" s="13"/>
      <c r="C125" s="12"/>
      <c r="D125" s="13"/>
      <c r="E125" s="12"/>
      <c r="F125" s="13"/>
      <c r="G125" s="12"/>
      <c r="H125" s="13"/>
      <c r="I125" s="12"/>
    </row>
    <row r="126" spans="1:9" ht="18.75">
      <c r="A126" s="12"/>
      <c r="B126" s="13"/>
      <c r="C126" s="12"/>
      <c r="D126" s="13"/>
      <c r="E126" s="12"/>
      <c r="F126" s="13"/>
      <c r="G126" s="12"/>
      <c r="H126" s="13"/>
      <c r="I126" s="12"/>
    </row>
    <row r="127" spans="1:9" ht="18.75">
      <c r="A127" s="12"/>
      <c r="B127" s="13"/>
      <c r="C127" s="12"/>
      <c r="D127" s="13"/>
      <c r="E127" s="12"/>
      <c r="F127" s="13"/>
      <c r="G127" s="12"/>
      <c r="H127" s="13"/>
      <c r="I127" s="12"/>
    </row>
    <row r="128" spans="1:9" ht="18.75">
      <c r="A128" s="12"/>
      <c r="B128" s="13"/>
      <c r="C128" s="12"/>
      <c r="D128" s="13"/>
      <c r="E128" s="12"/>
      <c r="F128" s="13"/>
      <c r="G128" s="12"/>
      <c r="H128" s="13"/>
      <c r="I128" s="12"/>
    </row>
    <row r="129" spans="1:9" ht="18.75">
      <c r="A129" s="12"/>
      <c r="B129" s="13"/>
      <c r="C129" s="12"/>
      <c r="D129" s="13"/>
      <c r="E129" s="12"/>
      <c r="F129" s="13"/>
      <c r="G129" s="12"/>
      <c r="H129" s="13"/>
      <c r="I129" s="12"/>
    </row>
    <row r="130" spans="1:9" ht="18.75">
      <c r="A130" s="12"/>
      <c r="B130" s="13"/>
      <c r="C130" s="12"/>
      <c r="D130" s="13"/>
      <c r="E130" s="12"/>
      <c r="F130" s="13"/>
      <c r="G130" s="12"/>
      <c r="H130" s="13"/>
      <c r="I130" s="12"/>
    </row>
    <row r="131" spans="1:9" ht="18.75">
      <c r="A131" s="12"/>
      <c r="B131" s="13"/>
      <c r="C131" s="12"/>
      <c r="D131" s="13"/>
      <c r="E131" s="12"/>
      <c r="F131" s="13"/>
      <c r="G131" s="12"/>
      <c r="H131" s="13"/>
      <c r="I131" s="12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57421875" style="18" customWidth="1"/>
    <col min="2" max="2" width="31.28125" style="18" customWidth="1"/>
    <col min="3" max="3" width="15.421875" style="18" customWidth="1"/>
    <col min="4" max="4" width="10.00390625" style="18" customWidth="1"/>
    <col min="5" max="5" width="13.8515625" style="18" customWidth="1"/>
    <col min="6" max="6" width="18.7109375" style="18" customWidth="1"/>
    <col min="7" max="16384" width="9.140625" style="18" customWidth="1"/>
  </cols>
  <sheetData>
    <row r="1" spans="1:6" ht="29.25" customHeigh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23.25">
      <c r="A2" s="19"/>
      <c r="B2" s="19"/>
      <c r="C2" s="19"/>
      <c r="D2" s="19"/>
      <c r="E2" s="19"/>
      <c r="F2" s="19"/>
    </row>
    <row r="3" spans="1:6" ht="23.25">
      <c r="A3" s="21"/>
      <c r="B3" s="22"/>
      <c r="C3" s="22"/>
      <c r="D3" s="22"/>
      <c r="E3" s="22"/>
      <c r="F3" s="22"/>
    </row>
    <row r="4" spans="1:6" ht="23.25">
      <c r="A4" s="21"/>
      <c r="B4" s="22"/>
      <c r="C4" s="22"/>
      <c r="D4" s="22"/>
      <c r="E4" s="22"/>
      <c r="F4" s="22"/>
    </row>
    <row r="5" spans="1:6" ht="23.25">
      <c r="A5" s="21"/>
      <c r="B5" s="22"/>
      <c r="C5" s="22"/>
      <c r="D5" s="22"/>
      <c r="E5" s="22"/>
      <c r="F5" s="22"/>
    </row>
    <row r="6" spans="1:6" ht="23.25">
      <c r="A6" s="21"/>
      <c r="B6" s="22"/>
      <c r="C6" s="22"/>
      <c r="D6" s="22"/>
      <c r="E6" s="22"/>
      <c r="F6" s="22"/>
    </row>
    <row r="7" spans="1:6" ht="23.25">
      <c r="A7" s="21"/>
      <c r="B7" s="22"/>
      <c r="C7" s="22"/>
      <c r="D7" s="22"/>
      <c r="E7" s="22"/>
      <c r="F7" s="22"/>
    </row>
    <row r="8" spans="1:6" ht="23.25">
      <c r="A8" s="21"/>
      <c r="B8" s="22"/>
      <c r="C8" s="22"/>
      <c r="D8" s="22"/>
      <c r="E8" s="22"/>
      <c r="F8" s="22"/>
    </row>
    <row r="9" spans="1:6" ht="23.25">
      <c r="A9" s="21"/>
      <c r="B9" s="22"/>
      <c r="C9" s="22"/>
      <c r="D9" s="22"/>
      <c r="E9" s="22"/>
      <c r="F9" s="22"/>
    </row>
    <row r="10" spans="1:6" ht="23.25">
      <c r="A10" s="21"/>
      <c r="B10" s="22"/>
      <c r="C10" s="22"/>
      <c r="D10" s="22"/>
      <c r="E10" s="22"/>
      <c r="F10" s="22"/>
    </row>
    <row r="11" spans="1:6" ht="23.25">
      <c r="A11" s="21"/>
      <c r="B11" s="22"/>
      <c r="C11" s="22"/>
      <c r="D11" s="22"/>
      <c r="E11" s="22"/>
      <c r="F11" s="22"/>
    </row>
    <row r="12" spans="1:6" ht="23.25">
      <c r="A12" s="21"/>
      <c r="B12" s="22"/>
      <c r="C12" s="22"/>
      <c r="D12" s="22"/>
      <c r="E12" s="22"/>
      <c r="F12" s="22"/>
    </row>
    <row r="13" spans="1:6" ht="23.25">
      <c r="A13" s="21"/>
      <c r="B13" s="22"/>
      <c r="C13" s="22"/>
      <c r="D13" s="22"/>
      <c r="E13" s="22"/>
      <c r="F13" s="22"/>
    </row>
    <row r="14" spans="1:6" ht="23.25">
      <c r="A14" s="21"/>
      <c r="B14" s="22"/>
      <c r="C14" s="22"/>
      <c r="D14" s="22"/>
      <c r="E14" s="22"/>
      <c r="F14" s="22"/>
    </row>
    <row r="15" spans="1:6" ht="23.25">
      <c r="A15" s="21"/>
      <c r="B15" s="22"/>
      <c r="C15" s="22"/>
      <c r="D15" s="22"/>
      <c r="E15" s="22"/>
      <c r="F15" s="22"/>
    </row>
    <row r="16" spans="1:6" ht="23.25">
      <c r="A16" s="21"/>
      <c r="B16" s="22"/>
      <c r="C16" s="22"/>
      <c r="D16" s="22"/>
      <c r="E16" s="22"/>
      <c r="F16" s="22"/>
    </row>
    <row r="17" spans="1:6" ht="23.25">
      <c r="A17" s="21"/>
      <c r="B17" s="22"/>
      <c r="C17" s="22"/>
      <c r="D17" s="22"/>
      <c r="E17" s="22"/>
      <c r="F17" s="22"/>
    </row>
    <row r="18" spans="1:6" ht="23.25">
      <c r="A18" s="21"/>
      <c r="B18" s="22"/>
      <c r="C18" s="22"/>
      <c r="D18" s="22"/>
      <c r="E18" s="22"/>
      <c r="F18" s="22"/>
    </row>
    <row r="19" spans="1:6" ht="23.25">
      <c r="A19" s="21"/>
      <c r="B19" s="22"/>
      <c r="C19" s="22"/>
      <c r="D19" s="22"/>
      <c r="E19" s="22"/>
      <c r="F19" s="22"/>
    </row>
    <row r="20" spans="1:6" ht="23.25">
      <c r="A20" s="21"/>
      <c r="B20" s="22"/>
      <c r="C20" s="22"/>
      <c r="D20" s="22"/>
      <c r="E20" s="22"/>
      <c r="F20" s="22"/>
    </row>
    <row r="21" spans="1:6" ht="23.25">
      <c r="A21" s="21"/>
      <c r="B21" s="22"/>
      <c r="C21" s="22"/>
      <c r="D21" s="22"/>
      <c r="E21" s="22"/>
      <c r="F21" s="22"/>
    </row>
    <row r="22" spans="1:6" ht="23.25">
      <c r="A22" s="21"/>
      <c r="B22" s="22"/>
      <c r="C22" s="22"/>
      <c r="D22" s="22"/>
      <c r="E22" s="22"/>
      <c r="F22" s="22"/>
    </row>
    <row r="23" spans="1:6" ht="23.25">
      <c r="A23" s="21"/>
      <c r="B23" s="22"/>
      <c r="C23" s="22"/>
      <c r="D23" s="22"/>
      <c r="E23" s="22"/>
      <c r="F23" s="22"/>
    </row>
    <row r="24" spans="1:6" ht="23.25">
      <c r="A24" s="21"/>
      <c r="B24" s="22"/>
      <c r="C24" s="22"/>
      <c r="D24" s="22"/>
      <c r="E24" s="22"/>
      <c r="F24" s="22"/>
    </row>
    <row r="25" spans="1:6" ht="23.25">
      <c r="A25" s="21"/>
      <c r="B25" s="22"/>
      <c r="C25" s="22"/>
      <c r="D25" s="22"/>
      <c r="E25" s="22"/>
      <c r="F25" s="22"/>
    </row>
    <row r="26" spans="1:6" ht="23.25">
      <c r="A26" s="21"/>
      <c r="B26" s="22"/>
      <c r="C26" s="22"/>
      <c r="D26" s="22"/>
      <c r="E26" s="22"/>
      <c r="F26" s="22"/>
    </row>
    <row r="27" spans="1:6" ht="23.25">
      <c r="A27" s="21"/>
      <c r="B27" s="22"/>
      <c r="C27" s="22"/>
      <c r="D27" s="22"/>
      <c r="E27" s="22"/>
      <c r="F27" s="22"/>
    </row>
    <row r="28" spans="1:6" ht="23.25">
      <c r="A28" s="21"/>
      <c r="B28" s="22"/>
      <c r="C28" s="22"/>
      <c r="D28" s="22"/>
      <c r="E28" s="22"/>
      <c r="F28" s="22"/>
    </row>
    <row r="29" spans="1:6" ht="23.25">
      <c r="A29" s="21"/>
      <c r="B29" s="22"/>
      <c r="C29" s="22"/>
      <c r="D29" s="22"/>
      <c r="E29" s="22"/>
      <c r="F29" s="22"/>
    </row>
    <row r="30" spans="1:6" ht="23.25">
      <c r="A30" s="21"/>
      <c r="B30" s="22"/>
      <c r="C30" s="22"/>
      <c r="D30" s="22"/>
      <c r="E30" s="22"/>
      <c r="F30" s="22"/>
    </row>
    <row r="31" spans="1:6" ht="23.25">
      <c r="A31" s="21"/>
      <c r="B31" s="22"/>
      <c r="C31" s="22"/>
      <c r="D31" s="22"/>
      <c r="E31" s="22"/>
      <c r="F31" s="22"/>
    </row>
    <row r="32" spans="1:6" ht="23.25">
      <c r="A32" s="21"/>
      <c r="B32" s="22"/>
      <c r="C32" s="22"/>
      <c r="D32" s="22"/>
      <c r="E32" s="22"/>
      <c r="F32" s="22"/>
    </row>
    <row r="33" spans="1:6" ht="23.25">
      <c r="A33" s="21"/>
      <c r="B33" s="22"/>
      <c r="C33" s="22"/>
      <c r="D33" s="22"/>
      <c r="E33" s="22"/>
      <c r="F33" s="22"/>
    </row>
    <row r="34" spans="1:6" ht="23.25">
      <c r="A34" s="21"/>
      <c r="B34" s="22"/>
      <c r="C34" s="22"/>
      <c r="D34" s="22"/>
      <c r="E34" s="22"/>
      <c r="F34" s="22"/>
    </row>
    <row r="35" spans="1:6" ht="23.25">
      <c r="A35" s="20"/>
      <c r="B35" s="20"/>
      <c r="C35" s="20"/>
      <c r="D35" s="20"/>
      <c r="E35" s="20"/>
      <c r="F35" s="20"/>
    </row>
    <row r="41" spans="2:5" ht="23.25">
      <c r="B41" s="41"/>
      <c r="C41" s="25"/>
      <c r="D41" s="25"/>
      <c r="E41" s="25"/>
    </row>
    <row r="42" spans="1:5" ht="23.25">
      <c r="A42" s="44"/>
      <c r="B42" s="45"/>
      <c r="C42" s="42"/>
      <c r="D42" s="25"/>
      <c r="E42" s="25"/>
    </row>
    <row r="43" spans="1:5" ht="23.25">
      <c r="A43" s="44"/>
      <c r="B43" s="45"/>
      <c r="C43" s="43"/>
      <c r="D43" s="25"/>
      <c r="E43" s="25"/>
    </row>
    <row r="44" spans="1:5" ht="23.25">
      <c r="A44" s="44"/>
      <c r="B44" s="45"/>
      <c r="C44" s="42"/>
      <c r="D44" s="25"/>
      <c r="E44" s="25"/>
    </row>
    <row r="45" spans="1:5" ht="23.25">
      <c r="A45" s="45"/>
      <c r="B45" s="45"/>
      <c r="C45" s="25"/>
      <c r="D45" s="25"/>
      <c r="E45" s="25"/>
    </row>
    <row r="46" spans="2:5" ht="23.25">
      <c r="B46" s="25"/>
      <c r="C46" s="25"/>
      <c r="D46" s="25"/>
      <c r="E46" s="25"/>
    </row>
    <row r="47" spans="2:5" ht="23.25">
      <c r="B47" s="25"/>
      <c r="C47" s="25"/>
      <c r="D47" s="25"/>
      <c r="E47" s="25"/>
    </row>
    <row r="48" spans="2:5" ht="23.25">
      <c r="B48" s="25"/>
      <c r="C48" s="25"/>
      <c r="D48" s="25"/>
      <c r="E48" s="25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47" customWidth="1"/>
    <col min="2" max="2" width="38.28125" style="47" customWidth="1"/>
    <col min="3" max="3" width="14.140625" style="47" customWidth="1"/>
    <col min="4" max="4" width="14.421875" style="47" customWidth="1"/>
    <col min="5" max="5" width="15.421875" style="47" customWidth="1"/>
    <col min="6" max="6" width="14.421875" style="47" customWidth="1"/>
    <col min="7" max="7" width="47.140625" style="47" customWidth="1"/>
    <col min="8" max="16384" width="9.140625" style="47" customWidth="1"/>
  </cols>
  <sheetData>
    <row r="1" s="1" customFormat="1" ht="18.75">
      <c r="B1" s="1" t="s">
        <v>98</v>
      </c>
    </row>
    <row r="2" s="1" customFormat="1" ht="18.75">
      <c r="B2" s="1" t="s">
        <v>91</v>
      </c>
    </row>
    <row r="3" s="1" customFormat="1" ht="12.75" customHeight="1"/>
    <row r="4" spans="1:7" s="1" customFormat="1" ht="29.25" customHeight="1">
      <c r="A4" s="9" t="s">
        <v>8</v>
      </c>
      <c r="B4" s="9" t="s">
        <v>4</v>
      </c>
      <c r="C4" s="9" t="s">
        <v>85</v>
      </c>
      <c r="D4" s="9" t="s">
        <v>96</v>
      </c>
      <c r="E4" s="9" t="s">
        <v>97</v>
      </c>
      <c r="F4" s="9" t="s">
        <v>89</v>
      </c>
      <c r="G4" s="9" t="s">
        <v>86</v>
      </c>
    </row>
    <row r="5" spans="1:7" s="1" customFormat="1" ht="18.75">
      <c r="A5" s="11">
        <v>1</v>
      </c>
      <c r="B5" s="11" t="s">
        <v>94</v>
      </c>
      <c r="C5" s="11"/>
      <c r="D5" s="11"/>
      <c r="E5" s="11"/>
      <c r="F5" s="11"/>
      <c r="G5" s="65" t="s">
        <v>92</v>
      </c>
    </row>
    <row r="6" spans="1:7" s="1" customFormat="1" ht="18.75">
      <c r="A6" s="62"/>
      <c r="B6" s="63"/>
      <c r="C6" s="63"/>
      <c r="D6" s="63"/>
      <c r="E6" s="63"/>
      <c r="F6" s="63"/>
      <c r="G6" s="65" t="s">
        <v>93</v>
      </c>
    </row>
    <row r="7" spans="1:7" s="1" customFormat="1" ht="18.75">
      <c r="A7" s="62">
        <v>2</v>
      </c>
      <c r="B7" s="63" t="s">
        <v>95</v>
      </c>
      <c r="C7" s="63"/>
      <c r="D7" s="63"/>
      <c r="E7" s="63"/>
      <c r="F7" s="63"/>
      <c r="G7" s="63"/>
    </row>
    <row r="8" spans="1:7" s="1" customFormat="1" ht="18.75">
      <c r="A8" s="62"/>
      <c r="B8" s="63"/>
      <c r="C8" s="63"/>
      <c r="D8" s="63"/>
      <c r="E8" s="63"/>
      <c r="F8" s="63"/>
      <c r="G8" s="63"/>
    </row>
    <row r="9" spans="1:7" s="1" customFormat="1" ht="18.75">
      <c r="A9" s="62">
        <v>3</v>
      </c>
      <c r="B9" s="63" t="s">
        <v>95</v>
      </c>
      <c r="C9" s="63"/>
      <c r="D9" s="63"/>
      <c r="E9" s="63"/>
      <c r="F9" s="63"/>
      <c r="G9" s="63"/>
    </row>
    <row r="10" spans="1:7" s="1" customFormat="1" ht="18.75">
      <c r="A10" s="62"/>
      <c r="B10" s="63"/>
      <c r="C10" s="63"/>
      <c r="D10" s="63"/>
      <c r="E10" s="63"/>
      <c r="F10" s="63"/>
      <c r="G10" s="63"/>
    </row>
    <row r="11" spans="1:7" s="1" customFormat="1" ht="18.75">
      <c r="A11" s="62">
        <v>4</v>
      </c>
      <c r="B11" s="63" t="s">
        <v>95</v>
      </c>
      <c r="C11" s="63"/>
      <c r="D11" s="63"/>
      <c r="E11" s="63"/>
      <c r="F11" s="63"/>
      <c r="G11" s="63"/>
    </row>
    <row r="12" spans="1:7" s="1" customFormat="1" ht="18.75">
      <c r="A12" s="62"/>
      <c r="B12" s="63"/>
      <c r="C12" s="63"/>
      <c r="D12" s="63"/>
      <c r="E12" s="63"/>
      <c r="F12" s="63"/>
      <c r="G12" s="63"/>
    </row>
    <row r="13" spans="1:7" s="1" customFormat="1" ht="18.75">
      <c r="A13" s="62"/>
      <c r="B13" s="63"/>
      <c r="C13" s="63"/>
      <c r="D13" s="63"/>
      <c r="E13" s="63"/>
      <c r="F13" s="63"/>
      <c r="G13" s="63"/>
    </row>
    <row r="14" spans="1:7" s="1" customFormat="1" ht="18.75">
      <c r="A14" s="62"/>
      <c r="B14" s="63"/>
      <c r="C14" s="63"/>
      <c r="D14" s="63"/>
      <c r="E14" s="63"/>
      <c r="F14" s="63"/>
      <c r="G14" s="63"/>
    </row>
    <row r="15" spans="1:7" s="1" customFormat="1" ht="18.75">
      <c r="A15" s="62"/>
      <c r="B15" s="63"/>
      <c r="C15" s="63"/>
      <c r="D15" s="63"/>
      <c r="E15" s="63"/>
      <c r="F15" s="63"/>
      <c r="G15" s="63"/>
    </row>
    <row r="16" spans="1:7" s="1" customFormat="1" ht="18.75">
      <c r="A16" s="62"/>
      <c r="B16" s="63"/>
      <c r="C16" s="63"/>
      <c r="D16" s="63"/>
      <c r="E16" s="63"/>
      <c r="F16" s="63"/>
      <c r="G16" s="63"/>
    </row>
    <row r="17" spans="1:7" s="1" customFormat="1" ht="18.75">
      <c r="A17" s="62"/>
      <c r="B17" s="63"/>
      <c r="C17" s="63"/>
      <c r="D17" s="63"/>
      <c r="E17" s="63"/>
      <c r="F17" s="63"/>
      <c r="G17" s="63"/>
    </row>
    <row r="18" spans="1:7" s="1" customFormat="1" ht="18.75">
      <c r="A18" s="62"/>
      <c r="B18" s="63"/>
      <c r="C18" s="63"/>
      <c r="D18" s="63"/>
      <c r="E18" s="63"/>
      <c r="F18" s="63"/>
      <c r="G18" s="63"/>
    </row>
    <row r="19" spans="1:7" s="1" customFormat="1" ht="18.75">
      <c r="A19" s="62"/>
      <c r="B19" s="63"/>
      <c r="C19" s="63"/>
      <c r="D19" s="63"/>
      <c r="E19" s="63"/>
      <c r="F19" s="63"/>
      <c r="G19" s="63"/>
    </row>
    <row r="20" spans="1:7" s="1" customFormat="1" ht="18.75">
      <c r="A20" s="62"/>
      <c r="B20" s="63"/>
      <c r="C20" s="63"/>
      <c r="D20" s="63"/>
      <c r="E20" s="63"/>
      <c r="F20" s="63"/>
      <c r="G20" s="63"/>
    </row>
    <row r="21" spans="1:7" s="1" customFormat="1" ht="18.75">
      <c r="A21" s="64"/>
      <c r="B21" s="64"/>
      <c r="C21" s="64"/>
      <c r="D21" s="64"/>
      <c r="E21" s="64"/>
      <c r="F21" s="64"/>
      <c r="G21" s="64"/>
    </row>
    <row r="22" spans="1:7" s="1" customFormat="1" ht="18.75">
      <c r="A22" s="8"/>
      <c r="B22" s="8"/>
      <c r="C22" s="8"/>
      <c r="D22" s="8"/>
      <c r="E22" s="8"/>
      <c r="F22" s="8"/>
      <c r="G22" s="8"/>
    </row>
    <row r="23" ht="21">
      <c r="B23" s="1" t="s">
        <v>87</v>
      </c>
    </row>
    <row r="24" ht="21">
      <c r="B24" s="1" t="s">
        <v>90</v>
      </c>
    </row>
    <row r="25" ht="21">
      <c r="B25" s="1" t="s">
        <v>88</v>
      </c>
    </row>
    <row r="26" ht="21">
      <c r="B26" s="1" t="s">
        <v>99</v>
      </c>
    </row>
    <row r="27" spans="1:3" ht="21">
      <c r="A27" s="15"/>
      <c r="B27" s="1"/>
      <c r="C27" s="66"/>
    </row>
    <row r="28" spans="1:5" ht="21">
      <c r="A28" s="15"/>
      <c r="B28" s="1"/>
      <c r="C28" s="39"/>
      <c r="E28" s="67" t="s">
        <v>100</v>
      </c>
    </row>
    <row r="29" spans="1:3" ht="21">
      <c r="A29" s="15"/>
      <c r="B29" s="1"/>
      <c r="C29" s="66"/>
    </row>
    <row r="30" spans="1:2" ht="21">
      <c r="A30" s="1"/>
      <c r="B30" s="1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7.28125" style="1" customWidth="1"/>
    <col min="2" max="2" width="39.8515625" style="1" customWidth="1"/>
    <col min="3" max="3" width="16.8515625" style="1" customWidth="1"/>
    <col min="4" max="4" width="18.00390625" style="1" customWidth="1"/>
    <col min="5" max="16384" width="9.140625" style="1" customWidth="1"/>
  </cols>
  <sheetData>
    <row r="1" spans="1:4" ht="18.75">
      <c r="A1" s="519" t="s">
        <v>117</v>
      </c>
      <c r="B1" s="519"/>
      <c r="C1" s="519"/>
      <c r="D1" s="519"/>
    </row>
    <row r="2" spans="1:4" ht="18.75">
      <c r="A2" s="519" t="s">
        <v>118</v>
      </c>
      <c r="B2" s="519"/>
      <c r="C2" s="519"/>
      <c r="D2" s="519"/>
    </row>
    <row r="3" ht="18.75">
      <c r="C3" s="81">
        <v>240204</v>
      </c>
    </row>
    <row r="4" spans="1:4" ht="18.75">
      <c r="A4" s="9" t="s">
        <v>119</v>
      </c>
      <c r="B4" s="9" t="s">
        <v>4</v>
      </c>
      <c r="C4" s="9" t="s">
        <v>28</v>
      </c>
      <c r="D4" s="9" t="s">
        <v>3</v>
      </c>
    </row>
    <row r="5" spans="1:4" ht="18.75">
      <c r="A5" s="6">
        <v>1</v>
      </c>
      <c r="B5" s="75" t="s">
        <v>120</v>
      </c>
      <c r="C5" s="77">
        <v>5525</v>
      </c>
      <c r="D5" s="6"/>
    </row>
    <row r="6" spans="1:4" ht="18.75">
      <c r="A6" s="78">
        <v>2</v>
      </c>
      <c r="B6" s="76" t="s">
        <v>121</v>
      </c>
      <c r="C6" s="14">
        <v>23350</v>
      </c>
      <c r="D6" s="12"/>
    </row>
    <row r="7" spans="1:4" ht="18.75">
      <c r="A7" s="74">
        <v>3</v>
      </c>
      <c r="B7" s="76" t="s">
        <v>77</v>
      </c>
      <c r="C7" s="14">
        <v>80.18</v>
      </c>
      <c r="D7" s="12"/>
    </row>
    <row r="8" spans="1:4" ht="18.75">
      <c r="A8" s="74">
        <v>4</v>
      </c>
      <c r="B8" s="76" t="s">
        <v>122</v>
      </c>
      <c r="C8" s="14">
        <v>2580</v>
      </c>
      <c r="D8" s="12"/>
    </row>
    <row r="9" spans="1:4" ht="18.75">
      <c r="A9" s="74">
        <v>5</v>
      </c>
      <c r="B9" s="76" t="s">
        <v>124</v>
      </c>
      <c r="C9" s="14">
        <v>5000</v>
      </c>
      <c r="D9" s="12"/>
    </row>
    <row r="10" spans="1:4" ht="18.75">
      <c r="A10" s="74">
        <v>6</v>
      </c>
      <c r="B10" s="76" t="s">
        <v>125</v>
      </c>
      <c r="C10" s="14">
        <v>11900</v>
      </c>
      <c r="D10" s="12"/>
    </row>
    <row r="11" spans="1:4" ht="18.75">
      <c r="A11" s="74">
        <v>7</v>
      </c>
      <c r="B11" s="76" t="s">
        <v>126</v>
      </c>
      <c r="C11" s="14">
        <v>290.6</v>
      </c>
      <c r="D11" s="12"/>
    </row>
    <row r="12" spans="1:4" ht="18.75">
      <c r="A12" s="74">
        <v>8</v>
      </c>
      <c r="B12" s="76" t="s">
        <v>127</v>
      </c>
      <c r="C12" s="14">
        <v>1700</v>
      </c>
      <c r="D12" s="12"/>
    </row>
    <row r="13" spans="1:4" ht="18.75">
      <c r="A13" s="74">
        <v>9</v>
      </c>
      <c r="B13" s="76" t="s">
        <v>128</v>
      </c>
      <c r="C13" s="14">
        <v>15311</v>
      </c>
      <c r="D13" s="12"/>
    </row>
    <row r="14" spans="1:4" ht="18.75">
      <c r="A14" s="74">
        <v>10</v>
      </c>
      <c r="B14" s="76" t="s">
        <v>129</v>
      </c>
      <c r="C14" s="14">
        <v>2584</v>
      </c>
      <c r="D14" s="12"/>
    </row>
    <row r="15" spans="1:4" ht="18.75">
      <c r="A15" s="74">
        <v>11</v>
      </c>
      <c r="B15" s="76" t="s">
        <v>130</v>
      </c>
      <c r="C15" s="14">
        <v>272</v>
      </c>
      <c r="D15" s="12"/>
    </row>
    <row r="16" spans="1:4" ht="18.75">
      <c r="A16" s="74">
        <v>12</v>
      </c>
      <c r="B16" s="76" t="s">
        <v>131</v>
      </c>
      <c r="C16" s="14">
        <v>10886</v>
      </c>
      <c r="D16" s="12"/>
    </row>
    <row r="17" spans="1:4" ht="18.75">
      <c r="A17" s="74">
        <v>13</v>
      </c>
      <c r="B17" s="76" t="s">
        <v>132</v>
      </c>
      <c r="C17" s="14">
        <v>7750</v>
      </c>
      <c r="D17" s="12"/>
    </row>
    <row r="18" spans="1:4" ht="18.75">
      <c r="A18" s="74">
        <v>14</v>
      </c>
      <c r="B18" s="76" t="s">
        <v>123</v>
      </c>
      <c r="C18" s="14">
        <v>1112</v>
      </c>
      <c r="D18" s="12"/>
    </row>
    <row r="19" spans="1:4" ht="18.75">
      <c r="A19" s="74"/>
      <c r="B19" s="12"/>
      <c r="C19" s="12"/>
      <c r="D19" s="12"/>
    </row>
    <row r="20" spans="1:4" ht="18.75">
      <c r="A20" s="74"/>
      <c r="B20" s="12"/>
      <c r="C20" s="12"/>
      <c r="D20" s="12"/>
    </row>
    <row r="21" spans="1:4" ht="18.75">
      <c r="A21" s="12"/>
      <c r="B21" s="79"/>
      <c r="C21" s="79"/>
      <c r="D21" s="79"/>
    </row>
    <row r="22" spans="1:4" ht="18.75">
      <c r="A22" s="64"/>
      <c r="B22" s="7" t="s">
        <v>133</v>
      </c>
      <c r="C22" s="80">
        <f>SUM(C5:C21)</f>
        <v>88340.78</v>
      </c>
      <c r="D22" s="64"/>
    </row>
    <row r="25" ht="18.75">
      <c r="C25" s="15">
        <v>10426600</v>
      </c>
    </row>
    <row r="26" spans="3:4" ht="18.75">
      <c r="C26" s="15">
        <v>3483100</v>
      </c>
      <c r="D26" s="15">
        <v>8549700</v>
      </c>
    </row>
    <row r="27" spans="3:4" ht="18.75">
      <c r="C27" s="15">
        <f>SUM(C25:C26)</f>
        <v>13909700</v>
      </c>
      <c r="D27" s="15">
        <v>4706600</v>
      </c>
    </row>
    <row r="28" spans="3:4" ht="18.75">
      <c r="C28" s="15"/>
      <c r="D28" s="117">
        <f>D26-D27</f>
        <v>3843100</v>
      </c>
    </row>
    <row r="29" spans="3:4" ht="18.75">
      <c r="C29" s="15"/>
      <c r="D29" s="1">
        <v>3483100</v>
      </c>
    </row>
    <row r="30" spans="3:4" ht="18.75">
      <c r="C30" s="15"/>
      <c r="D30" s="117">
        <f>D28-D29</f>
        <v>360000</v>
      </c>
    </row>
    <row r="41" spans="1:4" ht="18.75">
      <c r="A41" s="519" t="s">
        <v>145</v>
      </c>
      <c r="B41" s="519"/>
      <c r="C41" s="519"/>
      <c r="D41" s="519"/>
    </row>
    <row r="42" spans="1:4" ht="18.75">
      <c r="A42" s="519" t="s">
        <v>118</v>
      </c>
      <c r="B42" s="519"/>
      <c r="C42" s="519"/>
      <c r="D42" s="519"/>
    </row>
    <row r="43" ht="18.75">
      <c r="C43" s="81">
        <v>240206</v>
      </c>
    </row>
    <row r="44" spans="1:4" ht="18.75">
      <c r="A44" s="9" t="s">
        <v>119</v>
      </c>
      <c r="B44" s="9" t="s">
        <v>4</v>
      </c>
      <c r="C44" s="9" t="s">
        <v>28</v>
      </c>
      <c r="D44" s="9" t="s">
        <v>3</v>
      </c>
    </row>
    <row r="45" spans="1:4" ht="18.75">
      <c r="A45" s="6">
        <v>1</v>
      </c>
      <c r="B45" s="75" t="s">
        <v>134</v>
      </c>
      <c r="C45" s="77">
        <v>37647</v>
      </c>
      <c r="D45" s="6"/>
    </row>
    <row r="46" spans="1:4" ht="18.75">
      <c r="A46" s="78">
        <v>2</v>
      </c>
      <c r="B46" s="76" t="s">
        <v>135</v>
      </c>
      <c r="C46" s="14">
        <v>1040</v>
      </c>
      <c r="D46" s="12"/>
    </row>
    <row r="47" spans="1:4" ht="18.75">
      <c r="A47" s="74">
        <v>3</v>
      </c>
      <c r="B47" s="76" t="s">
        <v>136</v>
      </c>
      <c r="C47" s="14">
        <v>10900</v>
      </c>
      <c r="D47" s="12"/>
    </row>
    <row r="48" spans="1:4" ht="18.75">
      <c r="A48" s="74">
        <v>4</v>
      </c>
      <c r="B48" s="76" t="s">
        <v>137</v>
      </c>
      <c r="C48" s="14">
        <v>2506</v>
      </c>
      <c r="D48" s="12"/>
    </row>
    <row r="49" spans="1:4" ht="18.75">
      <c r="A49" s="74">
        <v>5</v>
      </c>
      <c r="B49" s="76" t="s">
        <v>138</v>
      </c>
      <c r="C49" s="14">
        <v>4900</v>
      </c>
      <c r="D49" s="12"/>
    </row>
    <row r="50" spans="1:4" ht="18.75">
      <c r="A50" s="74">
        <v>6</v>
      </c>
      <c r="B50" s="76" t="s">
        <v>139</v>
      </c>
      <c r="C50" s="14">
        <v>7700</v>
      </c>
      <c r="D50" s="12"/>
    </row>
    <row r="51" spans="1:4" ht="18.75">
      <c r="A51" s="74">
        <v>7</v>
      </c>
      <c r="B51" s="76" t="s">
        <v>140</v>
      </c>
      <c r="C51" s="14">
        <v>4003</v>
      </c>
      <c r="D51" s="12"/>
    </row>
    <row r="52" spans="1:4" ht="18.75">
      <c r="A52" s="74">
        <v>8</v>
      </c>
      <c r="B52" s="76" t="s">
        <v>141</v>
      </c>
      <c r="C52" s="14">
        <v>311.98</v>
      </c>
      <c r="D52" s="12"/>
    </row>
    <row r="53" spans="1:4" ht="18.75">
      <c r="A53" s="74">
        <v>9</v>
      </c>
      <c r="B53" s="76" t="s">
        <v>142</v>
      </c>
      <c r="C53" s="14">
        <v>16</v>
      </c>
      <c r="D53" s="12"/>
    </row>
    <row r="54" spans="1:4" ht="18.75">
      <c r="A54" s="74">
        <v>10</v>
      </c>
      <c r="B54" s="76" t="s">
        <v>143</v>
      </c>
      <c r="C54" s="14">
        <v>14672</v>
      </c>
      <c r="D54" s="12"/>
    </row>
    <row r="55" spans="1:4" ht="18.75">
      <c r="A55" s="74">
        <v>11</v>
      </c>
      <c r="B55" s="76" t="s">
        <v>144</v>
      </c>
      <c r="C55" s="14">
        <v>2300</v>
      </c>
      <c r="D55" s="12"/>
    </row>
    <row r="56" spans="1:4" ht="18.75">
      <c r="A56" s="74"/>
      <c r="B56" s="76"/>
      <c r="C56" s="14"/>
      <c r="D56" s="12"/>
    </row>
    <row r="57" spans="1:4" ht="18.75">
      <c r="A57" s="74"/>
      <c r="B57" s="76"/>
      <c r="C57" s="14"/>
      <c r="D57" s="12"/>
    </row>
    <row r="58" spans="1:4" ht="18.75">
      <c r="A58" s="74"/>
      <c r="B58" s="76"/>
      <c r="C58" s="14"/>
      <c r="D58" s="12"/>
    </row>
    <row r="59" spans="1:4" ht="18.75">
      <c r="A59" s="74"/>
      <c r="B59" s="12"/>
      <c r="C59" s="12"/>
      <c r="D59" s="12"/>
    </row>
    <row r="60" spans="1:4" ht="18.75">
      <c r="A60" s="74"/>
      <c r="B60" s="12"/>
      <c r="C60" s="12"/>
      <c r="D60" s="12"/>
    </row>
    <row r="61" spans="1:4" ht="18.75">
      <c r="A61" s="12"/>
      <c r="B61" s="79"/>
      <c r="C61" s="79"/>
      <c r="D61" s="79"/>
    </row>
    <row r="62" spans="1:4" ht="18.75">
      <c r="A62" s="64"/>
      <c r="B62" s="7" t="s">
        <v>133</v>
      </c>
      <c r="C62" s="80">
        <f>SUM(C45:C61)</f>
        <v>85995.98</v>
      </c>
      <c r="D62" s="64"/>
    </row>
    <row r="81" spans="1:4" ht="18.75">
      <c r="A81" s="519" t="s">
        <v>146</v>
      </c>
      <c r="B81" s="519"/>
      <c r="C81" s="519"/>
      <c r="D81" s="519"/>
    </row>
    <row r="82" spans="1:4" ht="18.75">
      <c r="A82" s="519" t="s">
        <v>118</v>
      </c>
      <c r="B82" s="519"/>
      <c r="C82" s="519"/>
      <c r="D82" s="519"/>
    </row>
    <row r="83" ht="18.75">
      <c r="C83" s="81">
        <v>240205</v>
      </c>
    </row>
    <row r="84" spans="1:4" ht="18.75">
      <c r="A84" s="9" t="s">
        <v>119</v>
      </c>
      <c r="B84" s="9" t="s">
        <v>4</v>
      </c>
      <c r="C84" s="9" t="s">
        <v>28</v>
      </c>
      <c r="D84" s="9" t="s">
        <v>3</v>
      </c>
    </row>
    <row r="85" spans="1:4" ht="18.75">
      <c r="A85" s="6">
        <v>1</v>
      </c>
      <c r="B85" s="75" t="s">
        <v>184</v>
      </c>
      <c r="C85" s="77">
        <v>5398</v>
      </c>
      <c r="D85" s="6"/>
    </row>
    <row r="86" spans="1:4" ht="18.75">
      <c r="A86" s="78">
        <v>2</v>
      </c>
      <c r="B86" s="76" t="s">
        <v>185</v>
      </c>
      <c r="C86" s="14">
        <v>68</v>
      </c>
      <c r="D86" s="12"/>
    </row>
    <row r="87" spans="1:4" ht="18.75">
      <c r="A87" s="74">
        <v>3</v>
      </c>
      <c r="B87" s="76" t="s">
        <v>186</v>
      </c>
      <c r="C87" s="14">
        <v>380</v>
      </c>
      <c r="D87" s="12"/>
    </row>
    <row r="88" spans="1:4" ht="18.75">
      <c r="A88" s="74">
        <v>4</v>
      </c>
      <c r="B88" s="76" t="s">
        <v>187</v>
      </c>
      <c r="C88" s="14">
        <v>1500</v>
      </c>
      <c r="D88" s="12"/>
    </row>
    <row r="89" spans="1:4" ht="18.75">
      <c r="A89" s="74">
        <v>5</v>
      </c>
      <c r="B89" s="76" t="s">
        <v>188</v>
      </c>
      <c r="C89" s="14">
        <v>5000</v>
      </c>
      <c r="D89" s="12"/>
    </row>
    <row r="90" spans="1:4" ht="18.75">
      <c r="A90" s="74">
        <v>7</v>
      </c>
      <c r="B90" s="76" t="s">
        <v>189</v>
      </c>
      <c r="C90" s="14">
        <v>172</v>
      </c>
      <c r="D90" s="12"/>
    </row>
    <row r="91" spans="1:4" ht="18.75">
      <c r="A91" s="74">
        <v>8</v>
      </c>
      <c r="B91" s="76" t="s">
        <v>190</v>
      </c>
      <c r="C91" s="14">
        <v>7000</v>
      </c>
      <c r="D91" s="12"/>
    </row>
    <row r="92" spans="1:4" ht="18.75">
      <c r="A92" s="74">
        <v>9</v>
      </c>
      <c r="B92" s="76" t="s">
        <v>191</v>
      </c>
      <c r="C92" s="14">
        <v>1800</v>
      </c>
      <c r="D92" s="12"/>
    </row>
    <row r="93" spans="1:4" ht="18.75">
      <c r="A93" s="74">
        <v>10</v>
      </c>
      <c r="B93" s="76" t="s">
        <v>192</v>
      </c>
      <c r="C93" s="14">
        <v>6900</v>
      </c>
      <c r="D93" s="12"/>
    </row>
    <row r="94" spans="1:4" ht="18.75">
      <c r="A94" s="74">
        <v>11</v>
      </c>
      <c r="B94" s="76" t="s">
        <v>152</v>
      </c>
      <c r="C94" s="14">
        <v>3950</v>
      </c>
      <c r="D94" s="12"/>
    </row>
    <row r="95" spans="1:4" ht="18.75">
      <c r="A95" s="74"/>
      <c r="B95" s="76"/>
      <c r="C95" s="14"/>
      <c r="D95" s="12"/>
    </row>
    <row r="96" spans="1:4" ht="18.75">
      <c r="A96" s="74"/>
      <c r="B96" s="76"/>
      <c r="C96" s="14"/>
      <c r="D96" s="12"/>
    </row>
    <row r="97" spans="1:4" ht="18.75">
      <c r="A97" s="74"/>
      <c r="B97" s="76"/>
      <c r="C97" s="14"/>
      <c r="D97" s="12"/>
    </row>
    <row r="98" spans="1:4" ht="18.75">
      <c r="A98" s="74"/>
      <c r="B98" s="12"/>
      <c r="C98" s="12"/>
      <c r="D98" s="12"/>
    </row>
    <row r="99" spans="1:4" ht="18.75">
      <c r="A99" s="74"/>
      <c r="B99" s="12"/>
      <c r="C99" s="12"/>
      <c r="D99" s="12"/>
    </row>
    <row r="100" spans="1:4" ht="18.75">
      <c r="A100" s="12"/>
      <c r="B100" s="79"/>
      <c r="C100" s="79"/>
      <c r="D100" s="79"/>
    </row>
    <row r="101" spans="1:4" ht="18.75">
      <c r="A101" s="64"/>
      <c r="B101" s="7" t="s">
        <v>133</v>
      </c>
      <c r="C101" s="80">
        <f>SUM(C85:C100)</f>
        <v>32168</v>
      </c>
      <c r="D101" s="64"/>
    </row>
    <row r="120" spans="1:4" ht="18.75">
      <c r="A120" s="519" t="s">
        <v>150</v>
      </c>
      <c r="B120" s="519"/>
      <c r="C120" s="519"/>
      <c r="D120" s="519"/>
    </row>
    <row r="121" spans="1:4" ht="18.75">
      <c r="A121" s="519" t="s">
        <v>151</v>
      </c>
      <c r="B121" s="519"/>
      <c r="C121" s="519"/>
      <c r="D121" s="519"/>
    </row>
    <row r="122" ht="18.75">
      <c r="C122" s="81">
        <v>240207</v>
      </c>
    </row>
    <row r="123" spans="1:4" ht="18.75">
      <c r="A123" s="9" t="s">
        <v>119</v>
      </c>
      <c r="B123" s="9" t="s">
        <v>4</v>
      </c>
      <c r="C123" s="9" t="s">
        <v>28</v>
      </c>
      <c r="D123" s="9" t="s">
        <v>3</v>
      </c>
    </row>
    <row r="124" spans="1:4" ht="18.75">
      <c r="A124" s="6">
        <v>1</v>
      </c>
      <c r="B124" s="75" t="s">
        <v>147</v>
      </c>
      <c r="C124" s="77">
        <v>360</v>
      </c>
      <c r="D124" s="6"/>
    </row>
    <row r="125" spans="1:4" ht="18.75">
      <c r="A125" s="78">
        <v>2</v>
      </c>
      <c r="B125" s="76" t="s">
        <v>148</v>
      </c>
      <c r="C125" s="14">
        <v>4376</v>
      </c>
      <c r="D125" s="12"/>
    </row>
    <row r="126" spans="1:4" ht="18.75">
      <c r="A126" s="74">
        <v>3</v>
      </c>
      <c r="B126" s="76" t="s">
        <v>149</v>
      </c>
      <c r="C126" s="14">
        <v>1600</v>
      </c>
      <c r="D126" s="12"/>
    </row>
    <row r="127" spans="1:4" ht="18.75">
      <c r="A127" s="74">
        <v>4</v>
      </c>
      <c r="B127" s="76" t="s">
        <v>106</v>
      </c>
      <c r="C127" s="14">
        <v>20</v>
      </c>
      <c r="D127" s="12"/>
    </row>
    <row r="128" spans="1:4" ht="18.75">
      <c r="A128" s="74"/>
      <c r="B128" s="76"/>
      <c r="C128" s="14"/>
      <c r="D128" s="12"/>
    </row>
    <row r="129" spans="1:4" ht="18.75">
      <c r="A129" s="74"/>
      <c r="B129" s="76"/>
      <c r="C129" s="14"/>
      <c r="D129" s="12"/>
    </row>
    <row r="130" spans="1:4" ht="18.75">
      <c r="A130" s="74"/>
      <c r="B130" s="76"/>
      <c r="C130" s="14"/>
      <c r="D130" s="12"/>
    </row>
    <row r="131" spans="1:4" ht="18.75">
      <c r="A131" s="74"/>
      <c r="B131" s="76"/>
      <c r="C131" s="14"/>
      <c r="D131" s="12"/>
    </row>
    <row r="132" spans="1:4" ht="18.75">
      <c r="A132" s="74"/>
      <c r="B132" s="76"/>
      <c r="C132" s="14"/>
      <c r="D132" s="12"/>
    </row>
    <row r="133" spans="1:4" ht="18.75">
      <c r="A133" s="74"/>
      <c r="B133" s="76"/>
      <c r="C133" s="14"/>
      <c r="D133" s="12"/>
    </row>
    <row r="134" spans="1:4" ht="18.75">
      <c r="A134" s="74"/>
      <c r="B134" s="76"/>
      <c r="C134" s="14"/>
      <c r="D134" s="12"/>
    </row>
    <row r="135" spans="1:4" ht="18.75">
      <c r="A135" s="74"/>
      <c r="B135" s="76"/>
      <c r="C135" s="14"/>
      <c r="D135" s="12"/>
    </row>
    <row r="136" spans="1:4" ht="18.75">
      <c r="A136" s="74"/>
      <c r="B136" s="76"/>
      <c r="C136" s="14"/>
      <c r="D136" s="12"/>
    </row>
    <row r="137" spans="1:4" ht="18.75">
      <c r="A137" s="74"/>
      <c r="B137" s="76"/>
      <c r="C137" s="14"/>
      <c r="D137" s="12"/>
    </row>
    <row r="138" spans="1:4" ht="18.75">
      <c r="A138" s="74"/>
      <c r="B138" s="12"/>
      <c r="C138" s="12"/>
      <c r="D138" s="12"/>
    </row>
    <row r="139" spans="1:4" ht="18.75">
      <c r="A139" s="74"/>
      <c r="B139" s="12"/>
      <c r="C139" s="12"/>
      <c r="D139" s="12"/>
    </row>
    <row r="140" spans="1:4" ht="18.75">
      <c r="A140" s="12"/>
      <c r="B140" s="79"/>
      <c r="C140" s="79"/>
      <c r="D140" s="79"/>
    </row>
    <row r="141" spans="1:4" ht="18.75">
      <c r="A141" s="64"/>
      <c r="B141" s="7" t="s">
        <v>133</v>
      </c>
      <c r="C141" s="80">
        <f>SUM(C124:C140)</f>
        <v>6356</v>
      </c>
      <c r="D141" s="64"/>
    </row>
    <row r="160" spans="1:4" ht="18.75">
      <c r="A160" s="519" t="s">
        <v>153</v>
      </c>
      <c r="B160" s="519"/>
      <c r="C160" s="519"/>
      <c r="D160" s="519"/>
    </row>
    <row r="161" spans="1:4" ht="18.75">
      <c r="A161" s="519" t="s">
        <v>154</v>
      </c>
      <c r="B161" s="519"/>
      <c r="C161" s="519"/>
      <c r="D161" s="519"/>
    </row>
    <row r="162" ht="18.75">
      <c r="C162" s="81">
        <v>240207</v>
      </c>
    </row>
    <row r="163" spans="1:4" ht="18.75">
      <c r="A163" s="9" t="s">
        <v>119</v>
      </c>
      <c r="B163" s="9" t="s">
        <v>4</v>
      </c>
      <c r="C163" s="9" t="s">
        <v>28</v>
      </c>
      <c r="D163" s="9" t="s">
        <v>3</v>
      </c>
    </row>
    <row r="164" spans="1:4" ht="18.75">
      <c r="A164" s="6">
        <v>1</v>
      </c>
      <c r="B164" s="82" t="s">
        <v>155</v>
      </c>
      <c r="C164" s="77">
        <v>2500</v>
      </c>
      <c r="D164" s="6"/>
    </row>
    <row r="165" spans="1:4" ht="18.75">
      <c r="A165" s="74">
        <v>2</v>
      </c>
      <c r="B165" s="76" t="s">
        <v>155</v>
      </c>
      <c r="C165" s="14">
        <v>2500</v>
      </c>
      <c r="D165" s="12"/>
    </row>
    <row r="166" spans="1:4" ht="18.75">
      <c r="A166" s="74">
        <v>3</v>
      </c>
      <c r="B166" s="76" t="s">
        <v>156</v>
      </c>
      <c r="C166" s="14">
        <v>4</v>
      </c>
      <c r="D166" s="12"/>
    </row>
    <row r="167" spans="1:4" ht="18.75">
      <c r="A167" s="74">
        <v>4</v>
      </c>
      <c r="B167" s="76" t="s">
        <v>157</v>
      </c>
      <c r="C167" s="14">
        <v>1720</v>
      </c>
      <c r="D167" s="12"/>
    </row>
    <row r="168" spans="1:4" ht="18.75">
      <c r="A168" s="74">
        <v>5</v>
      </c>
      <c r="B168" s="76" t="s">
        <v>158</v>
      </c>
      <c r="C168" s="14">
        <v>320</v>
      </c>
      <c r="D168" s="12"/>
    </row>
    <row r="169" spans="1:4" ht="18.75">
      <c r="A169" s="74">
        <v>6</v>
      </c>
      <c r="B169" s="76" t="s">
        <v>159</v>
      </c>
      <c r="C169" s="14">
        <v>730</v>
      </c>
      <c r="D169" s="12"/>
    </row>
    <row r="170" spans="1:4" ht="18.75">
      <c r="A170" s="74">
        <v>7</v>
      </c>
      <c r="B170" s="76" t="s">
        <v>110</v>
      </c>
      <c r="C170" s="14">
        <v>1068</v>
      </c>
      <c r="D170" s="12"/>
    </row>
    <row r="171" spans="1:4" ht="18.75">
      <c r="A171" s="78">
        <v>8</v>
      </c>
      <c r="B171" s="76" t="s">
        <v>160</v>
      </c>
      <c r="C171" s="14">
        <v>1940</v>
      </c>
      <c r="D171" s="12"/>
    </row>
    <row r="172" spans="1:4" ht="18.75">
      <c r="A172" s="74"/>
      <c r="B172" s="76"/>
      <c r="C172" s="14"/>
      <c r="D172" s="12"/>
    </row>
    <row r="173" spans="1:4" ht="18.75">
      <c r="A173" s="74"/>
      <c r="B173" s="76"/>
      <c r="C173" s="14"/>
      <c r="D173" s="12"/>
    </row>
    <row r="174" spans="1:4" ht="18.75">
      <c r="A174" s="74"/>
      <c r="B174" s="76"/>
      <c r="C174" s="14"/>
      <c r="D174" s="12"/>
    </row>
    <row r="175" spans="1:4" ht="18.75">
      <c r="A175" s="74"/>
      <c r="B175" s="76"/>
      <c r="C175" s="14"/>
      <c r="D175" s="12"/>
    </row>
    <row r="176" spans="1:4" ht="18.75">
      <c r="A176" s="74"/>
      <c r="B176" s="76"/>
      <c r="C176" s="14"/>
      <c r="D176" s="12"/>
    </row>
    <row r="177" spans="1:4" ht="18.75">
      <c r="A177" s="74"/>
      <c r="B177" s="76"/>
      <c r="C177" s="14"/>
      <c r="D177" s="12"/>
    </row>
    <row r="178" spans="1:4" ht="18.75">
      <c r="A178" s="74"/>
      <c r="B178" s="12"/>
      <c r="C178" s="12"/>
      <c r="D178" s="12"/>
    </row>
    <row r="179" spans="1:4" ht="18.75">
      <c r="A179" s="74"/>
      <c r="B179" s="12"/>
      <c r="C179" s="12"/>
      <c r="D179" s="12"/>
    </row>
    <row r="180" spans="1:4" ht="18.75">
      <c r="A180" s="12"/>
      <c r="B180" s="79"/>
      <c r="C180" s="79"/>
      <c r="D180" s="79"/>
    </row>
    <row r="181" spans="1:4" ht="18.75">
      <c r="A181" s="64"/>
      <c r="B181" s="7" t="s">
        <v>133</v>
      </c>
      <c r="C181" s="80">
        <f>SUM(C164:C180)</f>
        <v>10782</v>
      </c>
      <c r="D181" s="64"/>
    </row>
    <row r="200" spans="1:4" ht="18.75">
      <c r="A200" s="519" t="s">
        <v>161</v>
      </c>
      <c r="B200" s="519"/>
      <c r="C200" s="519"/>
      <c r="D200" s="519"/>
    </row>
    <row r="201" spans="1:4" ht="18.75">
      <c r="A201" s="519" t="s">
        <v>162</v>
      </c>
      <c r="B201" s="519"/>
      <c r="C201" s="519"/>
      <c r="D201" s="519"/>
    </row>
    <row r="202" ht="18.75">
      <c r="C202" s="81" t="s">
        <v>163</v>
      </c>
    </row>
    <row r="203" spans="1:4" ht="18.75">
      <c r="A203" s="9" t="s">
        <v>119</v>
      </c>
      <c r="B203" s="9" t="s">
        <v>4</v>
      </c>
      <c r="C203" s="9" t="s">
        <v>28</v>
      </c>
      <c r="D203" s="9" t="s">
        <v>3</v>
      </c>
    </row>
    <row r="204" spans="1:4" ht="18.75">
      <c r="A204" s="6">
        <v>1</v>
      </c>
      <c r="B204" s="82" t="s">
        <v>164</v>
      </c>
      <c r="C204" s="77">
        <v>8220</v>
      </c>
      <c r="D204" s="6"/>
    </row>
    <row r="205" spans="1:4" ht="18.75">
      <c r="A205" s="74">
        <v>2</v>
      </c>
      <c r="B205" s="76" t="s">
        <v>165</v>
      </c>
      <c r="C205" s="14">
        <v>15054</v>
      </c>
      <c r="D205" s="12"/>
    </row>
    <row r="206" spans="1:4" ht="18.75">
      <c r="A206" s="74">
        <v>3</v>
      </c>
      <c r="B206" s="76" t="s">
        <v>166</v>
      </c>
      <c r="C206" s="14">
        <v>880</v>
      </c>
      <c r="D206" s="12"/>
    </row>
    <row r="207" spans="1:4" ht="18.75">
      <c r="A207" s="74">
        <v>4</v>
      </c>
      <c r="B207" s="76" t="s">
        <v>167</v>
      </c>
      <c r="C207" s="14">
        <v>80</v>
      </c>
      <c r="D207" s="12"/>
    </row>
    <row r="208" spans="1:4" ht="18.75">
      <c r="A208" s="74">
        <v>5</v>
      </c>
      <c r="B208" s="76" t="s">
        <v>168</v>
      </c>
      <c r="C208" s="14">
        <v>7320</v>
      </c>
      <c r="D208" s="12"/>
    </row>
    <row r="209" spans="1:4" ht="18.75">
      <c r="A209" s="74"/>
      <c r="B209" s="76"/>
      <c r="C209" s="14"/>
      <c r="D209" s="12"/>
    </row>
    <row r="210" spans="1:4" ht="18.75">
      <c r="A210" s="74"/>
      <c r="B210" s="76"/>
      <c r="C210" s="14"/>
      <c r="D210" s="12"/>
    </row>
    <row r="211" spans="1:4" ht="18.75">
      <c r="A211" s="78"/>
      <c r="B211" s="76"/>
      <c r="C211" s="14"/>
      <c r="D211" s="12"/>
    </row>
    <row r="212" spans="1:4" ht="18.75">
      <c r="A212" s="74"/>
      <c r="B212" s="76"/>
      <c r="C212" s="14"/>
      <c r="D212" s="12"/>
    </row>
    <row r="213" spans="1:4" ht="18.75">
      <c r="A213" s="74"/>
      <c r="B213" s="76"/>
      <c r="C213" s="14"/>
      <c r="D213" s="12"/>
    </row>
    <row r="214" spans="1:4" ht="18.75">
      <c r="A214" s="74"/>
      <c r="B214" s="76"/>
      <c r="C214" s="14"/>
      <c r="D214" s="12"/>
    </row>
    <row r="215" spans="1:4" ht="18.75">
      <c r="A215" s="74"/>
      <c r="B215" s="76"/>
      <c r="C215" s="14"/>
      <c r="D215" s="12"/>
    </row>
    <row r="216" spans="1:4" ht="18.75">
      <c r="A216" s="74"/>
      <c r="B216" s="76"/>
      <c r="C216" s="14"/>
      <c r="D216" s="12"/>
    </row>
    <row r="217" spans="1:4" ht="18.75">
      <c r="A217" s="74"/>
      <c r="B217" s="76"/>
      <c r="C217" s="14"/>
      <c r="D217" s="12"/>
    </row>
    <row r="218" spans="1:4" ht="18.75">
      <c r="A218" s="74"/>
      <c r="B218" s="12"/>
      <c r="C218" s="12"/>
      <c r="D218" s="12"/>
    </row>
    <row r="219" spans="1:4" ht="18.75">
      <c r="A219" s="74"/>
      <c r="B219" s="12"/>
      <c r="C219" s="12"/>
      <c r="D219" s="12"/>
    </row>
    <row r="220" spans="1:4" ht="18.75">
      <c r="A220" s="12"/>
      <c r="B220" s="79"/>
      <c r="C220" s="79"/>
      <c r="D220" s="79"/>
    </row>
    <row r="221" spans="1:4" ht="18.75">
      <c r="A221" s="64"/>
      <c r="B221" s="7" t="s">
        <v>133</v>
      </c>
      <c r="C221" s="80">
        <f>SUM(C204:C220)</f>
        <v>31554</v>
      </c>
      <c r="D221" s="64"/>
    </row>
    <row r="240" spans="1:4" ht="18.75">
      <c r="A240" s="519" t="s">
        <v>169</v>
      </c>
      <c r="B240" s="519"/>
      <c r="C240" s="519"/>
      <c r="D240" s="519"/>
    </row>
    <row r="241" spans="1:4" ht="18.75">
      <c r="A241" s="519" t="s">
        <v>170</v>
      </c>
      <c r="B241" s="519"/>
      <c r="C241" s="519"/>
      <c r="D241" s="519"/>
    </row>
    <row r="242" ht="18.75">
      <c r="C242" s="81" t="s">
        <v>163</v>
      </c>
    </row>
    <row r="243" spans="1:4" ht="18.75">
      <c r="A243" s="9" t="s">
        <v>119</v>
      </c>
      <c r="B243" s="9" t="s">
        <v>4</v>
      </c>
      <c r="C243" s="9" t="s">
        <v>28</v>
      </c>
      <c r="D243" s="9" t="s">
        <v>3</v>
      </c>
    </row>
    <row r="244" spans="1:4" ht="18.75">
      <c r="A244" s="6">
        <v>1</v>
      </c>
      <c r="B244" s="82" t="s">
        <v>171</v>
      </c>
      <c r="C244" s="77">
        <v>893</v>
      </c>
      <c r="D244" s="6"/>
    </row>
    <row r="245" spans="1:4" ht="18.75">
      <c r="A245" s="74">
        <v>2</v>
      </c>
      <c r="B245" s="76" t="s">
        <v>172</v>
      </c>
      <c r="C245" s="14">
        <v>2400</v>
      </c>
      <c r="D245" s="12"/>
    </row>
    <row r="246" spans="1:4" ht="18.75">
      <c r="A246" s="74">
        <v>3</v>
      </c>
      <c r="B246" s="76" t="s">
        <v>83</v>
      </c>
      <c r="C246" s="14">
        <v>5902</v>
      </c>
      <c r="D246" s="12"/>
    </row>
    <row r="247" spans="1:4" ht="18.75">
      <c r="A247" s="74">
        <v>4</v>
      </c>
      <c r="B247" s="76" t="s">
        <v>173</v>
      </c>
      <c r="C247" s="14">
        <v>1800</v>
      </c>
      <c r="D247" s="12"/>
    </row>
    <row r="248" spans="1:4" ht="18.75">
      <c r="A248" s="74">
        <v>5</v>
      </c>
      <c r="B248" s="76" t="s">
        <v>67</v>
      </c>
      <c r="C248" s="14">
        <v>7180</v>
      </c>
      <c r="D248" s="12"/>
    </row>
    <row r="249" spans="1:4" ht="18.75">
      <c r="A249" s="74">
        <v>6</v>
      </c>
      <c r="B249" s="76" t="s">
        <v>107</v>
      </c>
      <c r="C249" s="14">
        <v>8000</v>
      </c>
      <c r="D249" s="12"/>
    </row>
    <row r="250" spans="1:4" ht="18.75">
      <c r="A250" s="74">
        <v>7</v>
      </c>
      <c r="B250" s="76" t="s">
        <v>174</v>
      </c>
      <c r="C250" s="14">
        <v>1800</v>
      </c>
      <c r="D250" s="12"/>
    </row>
    <row r="251" spans="1:4" ht="18.75">
      <c r="A251" s="74">
        <v>8</v>
      </c>
      <c r="B251" s="76" t="s">
        <v>175</v>
      </c>
      <c r="C251" s="14">
        <v>1800</v>
      </c>
      <c r="D251" s="12"/>
    </row>
    <row r="252" spans="1:4" ht="18.75">
      <c r="A252" s="74">
        <v>9</v>
      </c>
      <c r="B252" s="76" t="s">
        <v>176</v>
      </c>
      <c r="C252" s="14">
        <v>190</v>
      </c>
      <c r="D252" s="12"/>
    </row>
    <row r="253" spans="1:4" ht="18.75">
      <c r="A253" s="74">
        <v>10</v>
      </c>
      <c r="B253" s="76" t="s">
        <v>177</v>
      </c>
      <c r="C253" s="14">
        <v>11600</v>
      </c>
      <c r="D253" s="12"/>
    </row>
    <row r="254" spans="1:4" ht="18.75">
      <c r="A254" s="74">
        <v>11</v>
      </c>
      <c r="B254" s="76" t="s">
        <v>177</v>
      </c>
      <c r="C254" s="14">
        <v>3000</v>
      </c>
      <c r="D254" s="12"/>
    </row>
    <row r="255" spans="1:4" ht="18.75">
      <c r="A255" s="74">
        <v>12</v>
      </c>
      <c r="B255" s="76" t="s">
        <v>178</v>
      </c>
      <c r="C255" s="14">
        <v>10800</v>
      </c>
      <c r="D255" s="12"/>
    </row>
    <row r="256" spans="1:4" ht="18.75">
      <c r="A256" s="74"/>
      <c r="B256" s="76"/>
      <c r="C256" s="14"/>
      <c r="D256" s="12"/>
    </row>
    <row r="257" spans="1:4" ht="18.75">
      <c r="A257" s="74"/>
      <c r="B257" s="76"/>
      <c r="C257" s="14"/>
      <c r="D257" s="12"/>
    </row>
    <row r="258" spans="1:4" ht="18.75">
      <c r="A258" s="74"/>
      <c r="B258" s="12"/>
      <c r="C258" s="12"/>
      <c r="D258" s="12"/>
    </row>
    <row r="259" spans="1:4" ht="18.75">
      <c r="A259" s="74"/>
      <c r="B259" s="12"/>
      <c r="C259" s="12"/>
      <c r="D259" s="12"/>
    </row>
    <row r="260" spans="1:4" ht="18.75">
      <c r="A260" s="12"/>
      <c r="B260" s="79"/>
      <c r="C260" s="79"/>
      <c r="D260" s="79"/>
    </row>
    <row r="261" spans="1:4" ht="18.75">
      <c r="A261" s="64"/>
      <c r="B261" s="7" t="s">
        <v>133</v>
      </c>
      <c r="C261" s="80">
        <f>SUM(C244:C260)</f>
        <v>55365</v>
      </c>
      <c r="D261" s="64"/>
    </row>
    <row r="280" spans="1:4" ht="18.75">
      <c r="A280" s="519" t="s">
        <v>179</v>
      </c>
      <c r="B280" s="519"/>
      <c r="C280" s="519"/>
      <c r="D280" s="519"/>
    </row>
    <row r="281" spans="1:4" ht="18.75">
      <c r="A281" s="519" t="s">
        <v>180</v>
      </c>
      <c r="B281" s="519"/>
      <c r="C281" s="519"/>
      <c r="D281" s="519"/>
    </row>
    <row r="282" ht="18.75">
      <c r="C282" s="81" t="s">
        <v>181</v>
      </c>
    </row>
    <row r="283" spans="1:4" ht="18.75">
      <c r="A283" s="9" t="s">
        <v>119</v>
      </c>
      <c r="B283" s="9" t="s">
        <v>4</v>
      </c>
      <c r="C283" s="9" t="s">
        <v>28</v>
      </c>
      <c r="D283" s="9" t="s">
        <v>3</v>
      </c>
    </row>
    <row r="284" spans="1:4" ht="18.75">
      <c r="A284" s="6">
        <v>1</v>
      </c>
      <c r="B284" s="82" t="s">
        <v>182</v>
      </c>
      <c r="C284" s="77">
        <v>14884</v>
      </c>
      <c r="D284" s="6"/>
    </row>
    <row r="285" spans="1:4" ht="18.75">
      <c r="A285" s="74">
        <v>2</v>
      </c>
      <c r="B285" s="76" t="s">
        <v>82</v>
      </c>
      <c r="C285" s="14">
        <v>470</v>
      </c>
      <c r="D285" s="12"/>
    </row>
    <row r="286" spans="1:4" ht="18.75">
      <c r="A286" s="74">
        <v>3</v>
      </c>
      <c r="B286" s="76" t="s">
        <v>183</v>
      </c>
      <c r="C286" s="14">
        <v>1480</v>
      </c>
      <c r="D286" s="12"/>
    </row>
    <row r="287" spans="1:4" ht="18.75">
      <c r="A287" s="74"/>
      <c r="B287" s="76"/>
      <c r="C287" s="14"/>
      <c r="D287" s="12"/>
    </row>
    <row r="288" spans="1:4" ht="18.75">
      <c r="A288" s="74"/>
      <c r="B288" s="76"/>
      <c r="C288" s="14"/>
      <c r="D288" s="12"/>
    </row>
    <row r="289" spans="1:4" ht="18.75">
      <c r="A289" s="74"/>
      <c r="B289" s="76"/>
      <c r="C289" s="14"/>
      <c r="D289" s="12"/>
    </row>
    <row r="290" spans="1:4" ht="18.75">
      <c r="A290" s="74"/>
      <c r="B290" s="76"/>
      <c r="C290" s="14"/>
      <c r="D290" s="12"/>
    </row>
    <row r="291" spans="1:4" ht="18.75">
      <c r="A291" s="74"/>
      <c r="B291" s="76"/>
      <c r="C291" s="14"/>
      <c r="D291" s="12"/>
    </row>
    <row r="292" spans="1:4" ht="18.75">
      <c r="A292" s="74"/>
      <c r="B292" s="76"/>
      <c r="C292" s="14"/>
      <c r="D292" s="12"/>
    </row>
    <row r="293" spans="1:4" ht="18.75">
      <c r="A293" s="74"/>
      <c r="B293" s="76"/>
      <c r="C293" s="14"/>
      <c r="D293" s="12"/>
    </row>
    <row r="294" spans="1:4" ht="18.75">
      <c r="A294" s="74"/>
      <c r="B294" s="76"/>
      <c r="C294" s="14"/>
      <c r="D294" s="12"/>
    </row>
    <row r="295" spans="1:4" ht="18.75">
      <c r="A295" s="74"/>
      <c r="B295" s="76"/>
      <c r="C295" s="14"/>
      <c r="D295" s="12"/>
    </row>
    <row r="296" spans="1:4" ht="18.75">
      <c r="A296" s="74"/>
      <c r="B296" s="76"/>
      <c r="C296" s="14"/>
      <c r="D296" s="12"/>
    </row>
    <row r="297" spans="1:4" ht="18.75">
      <c r="A297" s="74"/>
      <c r="B297" s="76"/>
      <c r="C297" s="14"/>
      <c r="D297" s="12"/>
    </row>
    <row r="298" spans="1:4" ht="18.75">
      <c r="A298" s="74"/>
      <c r="B298" s="12"/>
      <c r="C298" s="12"/>
      <c r="D298" s="12"/>
    </row>
    <row r="299" spans="1:4" ht="18.75">
      <c r="A299" s="74"/>
      <c r="B299" s="12"/>
      <c r="C299" s="12"/>
      <c r="D299" s="12"/>
    </row>
    <row r="300" spans="1:4" ht="18.75">
      <c r="A300" s="12"/>
      <c r="B300" s="79"/>
      <c r="C300" s="79"/>
      <c r="D300" s="79"/>
    </row>
    <row r="301" spans="1:4" ht="18.75">
      <c r="A301" s="64"/>
      <c r="B301" s="7" t="s">
        <v>133</v>
      </c>
      <c r="C301" s="80">
        <f>SUM(C284:C300)</f>
        <v>16834</v>
      </c>
      <c r="D301" s="64"/>
    </row>
  </sheetData>
  <sheetProtection/>
  <mergeCells count="16">
    <mergeCell ref="A240:D240"/>
    <mergeCell ref="A241:D241"/>
    <mergeCell ref="A280:D280"/>
    <mergeCell ref="A281:D281"/>
    <mergeCell ref="A120:D120"/>
    <mergeCell ref="A121:D121"/>
    <mergeCell ref="A160:D160"/>
    <mergeCell ref="A161:D161"/>
    <mergeCell ref="A200:D200"/>
    <mergeCell ref="A201:D201"/>
    <mergeCell ref="A1:D1"/>
    <mergeCell ref="A2:D2"/>
    <mergeCell ref="A41:D41"/>
    <mergeCell ref="A42:D42"/>
    <mergeCell ref="A81:D81"/>
    <mergeCell ref="A82:D82"/>
  </mergeCells>
  <printOptions/>
  <pageMargins left="0.7" right="0.62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4.28125" style="96" customWidth="1"/>
    <col min="4" max="4" width="14.57421875" style="83" customWidth="1"/>
    <col min="5" max="5" width="12.8515625" style="83" customWidth="1"/>
    <col min="6" max="6" width="16.8515625" style="1" customWidth="1"/>
    <col min="7" max="8" width="9.140625" style="1" customWidth="1"/>
    <col min="9" max="9" width="12.421875" style="1" customWidth="1"/>
    <col min="10" max="16384" width="9.140625" style="1" customWidth="1"/>
  </cols>
  <sheetData>
    <row r="2" spans="1:6" ht="19.5">
      <c r="A2" s="521" t="s">
        <v>474</v>
      </c>
      <c r="B2" s="521"/>
      <c r="C2" s="521"/>
      <c r="D2" s="521"/>
      <c r="E2" s="521"/>
      <c r="F2" s="521"/>
    </row>
    <row r="3" spans="1:6" ht="18.75">
      <c r="A3" s="134" t="s">
        <v>473</v>
      </c>
      <c r="B3" s="134"/>
      <c r="C3" s="134"/>
      <c r="D3" s="134"/>
      <c r="E3" s="134" t="s">
        <v>488</v>
      </c>
      <c r="F3" s="134"/>
    </row>
    <row r="4" ht="12.75" customHeight="1"/>
    <row r="5" spans="1:6" ht="21.75" customHeight="1">
      <c r="A5" s="9" t="s">
        <v>8</v>
      </c>
      <c r="B5" s="9" t="s">
        <v>4</v>
      </c>
      <c r="C5" s="97" t="s">
        <v>193</v>
      </c>
      <c r="D5" s="84" t="s">
        <v>461</v>
      </c>
      <c r="E5" s="84" t="s">
        <v>2</v>
      </c>
      <c r="F5" s="9" t="s">
        <v>3</v>
      </c>
    </row>
    <row r="6" spans="1:6" ht="18.75">
      <c r="A6" s="6"/>
      <c r="B6" s="11" t="s">
        <v>471</v>
      </c>
      <c r="C6" s="98"/>
      <c r="D6" s="85"/>
      <c r="E6" s="85"/>
      <c r="F6" s="11" t="s">
        <v>489</v>
      </c>
    </row>
    <row r="7" spans="1:6" ht="18.75">
      <c r="A7" s="78">
        <v>1</v>
      </c>
      <c r="B7" s="12" t="s">
        <v>460</v>
      </c>
      <c r="C7" s="87">
        <v>2000000</v>
      </c>
      <c r="D7" s="87">
        <v>1522330</v>
      </c>
      <c r="E7" s="87">
        <f>C7-D7</f>
        <v>477670</v>
      </c>
      <c r="F7" s="11"/>
    </row>
    <row r="8" spans="1:6" ht="18.75">
      <c r="A8" s="74">
        <v>2</v>
      </c>
      <c r="B8" s="12" t="s">
        <v>462</v>
      </c>
      <c r="C8" s="87">
        <v>605300</v>
      </c>
      <c r="D8" s="87">
        <f>C8-E8</f>
        <v>593000</v>
      </c>
      <c r="E8" s="87">
        <v>12300</v>
      </c>
      <c r="F8" s="12"/>
    </row>
    <row r="9" spans="1:6" ht="18.75">
      <c r="A9" s="74">
        <v>3</v>
      </c>
      <c r="B9" s="12" t="s">
        <v>463</v>
      </c>
      <c r="C9" s="87">
        <v>2048600</v>
      </c>
      <c r="D9" s="87">
        <f>C9-E9</f>
        <v>1692600</v>
      </c>
      <c r="E9" s="87">
        <v>356000</v>
      </c>
      <c r="F9" s="12"/>
    </row>
    <row r="10" spans="1:6" ht="18.75">
      <c r="A10" s="74"/>
      <c r="B10" s="12"/>
      <c r="C10" s="87"/>
      <c r="D10" s="87"/>
      <c r="E10" s="87"/>
      <c r="F10" s="12"/>
    </row>
    <row r="11" spans="1:6" ht="18.75">
      <c r="A11" s="74"/>
      <c r="B11" s="12" t="s">
        <v>470</v>
      </c>
      <c r="C11" s="87"/>
      <c r="D11" s="87"/>
      <c r="E11" s="87"/>
      <c r="F11" s="12"/>
    </row>
    <row r="12" spans="1:6" ht="18.75">
      <c r="A12" s="74">
        <v>1</v>
      </c>
      <c r="B12" s="12" t="s">
        <v>464</v>
      </c>
      <c r="C12" s="87">
        <v>150000</v>
      </c>
      <c r="D12" s="87">
        <v>135000</v>
      </c>
      <c r="E12" s="87">
        <f>C12-D12</f>
        <v>15000</v>
      </c>
      <c r="F12" s="12"/>
    </row>
    <row r="13" spans="1:6" ht="18.75">
      <c r="A13" s="74">
        <v>2</v>
      </c>
      <c r="B13" s="12" t="s">
        <v>465</v>
      </c>
      <c r="C13" s="87">
        <v>2088000</v>
      </c>
      <c r="D13" s="87">
        <f>C13-E13</f>
        <v>2038200</v>
      </c>
      <c r="E13" s="87">
        <v>49800</v>
      </c>
      <c r="F13" s="12"/>
    </row>
    <row r="14" spans="1:6" ht="18.75">
      <c r="A14" s="74">
        <v>3</v>
      </c>
      <c r="B14" s="12" t="s">
        <v>466</v>
      </c>
      <c r="C14" s="87">
        <v>435000</v>
      </c>
      <c r="D14" s="87">
        <v>433000</v>
      </c>
      <c r="E14" s="87">
        <f>C14-D14</f>
        <v>2000</v>
      </c>
      <c r="F14" s="12"/>
    </row>
    <row r="15" spans="1:6" ht="18.75">
      <c r="A15" s="74">
        <v>4</v>
      </c>
      <c r="B15" s="12" t="s">
        <v>467</v>
      </c>
      <c r="C15" s="87">
        <v>3796800</v>
      </c>
      <c r="D15" s="87">
        <f>C15-E15</f>
        <v>3751588</v>
      </c>
      <c r="E15" s="87">
        <v>45212</v>
      </c>
      <c r="F15" s="12"/>
    </row>
    <row r="16" spans="1:6" ht="18.75">
      <c r="A16" s="74">
        <v>5</v>
      </c>
      <c r="B16" s="12" t="s">
        <v>468</v>
      </c>
      <c r="C16" s="106">
        <v>1913200</v>
      </c>
      <c r="D16" s="87">
        <f>C16-E16</f>
        <v>1870333</v>
      </c>
      <c r="E16" s="87">
        <v>42867</v>
      </c>
      <c r="F16" s="12"/>
    </row>
    <row r="17" spans="1:6" ht="18.75">
      <c r="A17" s="74">
        <v>6</v>
      </c>
      <c r="B17" s="12" t="s">
        <v>469</v>
      </c>
      <c r="C17" s="106">
        <v>520000</v>
      </c>
      <c r="D17" s="87">
        <f>C17-E17</f>
        <v>518000</v>
      </c>
      <c r="E17" s="87">
        <v>2000</v>
      </c>
      <c r="F17" s="12"/>
    </row>
    <row r="18" spans="1:6" ht="18.75">
      <c r="A18" s="74"/>
      <c r="B18" s="12"/>
      <c r="C18" s="101"/>
      <c r="D18" s="87"/>
      <c r="E18" s="87"/>
      <c r="F18" s="12"/>
    </row>
    <row r="19" spans="1:6" ht="18.75">
      <c r="A19" s="74"/>
      <c r="B19" s="74" t="s">
        <v>472</v>
      </c>
      <c r="C19" s="135">
        <f>SUM(C7:C17)</f>
        <v>13556900</v>
      </c>
      <c r="D19" s="135">
        <f>SUM(D7:D17)</f>
        <v>12554051</v>
      </c>
      <c r="E19" s="135">
        <f>SUM(E7:E17)</f>
        <v>1002849</v>
      </c>
      <c r="F19" s="12"/>
    </row>
    <row r="20" spans="1:6" ht="18.75">
      <c r="A20" s="74"/>
      <c r="B20" s="12"/>
      <c r="C20" s="102"/>
      <c r="D20" s="87"/>
      <c r="E20" s="87"/>
      <c r="F20" s="12"/>
    </row>
    <row r="21" spans="1:6" ht="18.75">
      <c r="A21" s="74"/>
      <c r="B21" s="12"/>
      <c r="C21" s="99"/>
      <c r="D21" s="87"/>
      <c r="E21" s="87"/>
      <c r="F21" s="12"/>
    </row>
    <row r="22" spans="1:6" ht="18.75">
      <c r="A22" s="74"/>
      <c r="B22" s="12"/>
      <c r="C22" s="99"/>
      <c r="D22" s="87"/>
      <c r="E22" s="87"/>
      <c r="F22" s="12"/>
    </row>
    <row r="23" spans="1:6" ht="18.75">
      <c r="A23" s="74"/>
      <c r="B23" s="12"/>
      <c r="C23" s="99"/>
      <c r="D23" s="87"/>
      <c r="E23" s="87"/>
      <c r="F23" s="12"/>
    </row>
    <row r="24" spans="1:6" ht="18.75">
      <c r="A24" s="74"/>
      <c r="B24" s="12"/>
      <c r="C24" s="99"/>
      <c r="D24" s="87"/>
      <c r="E24" s="87"/>
      <c r="F24" s="12"/>
    </row>
    <row r="25" spans="1:6" ht="18.75">
      <c r="A25" s="74"/>
      <c r="B25" s="12"/>
      <c r="C25" s="99"/>
      <c r="D25" s="87"/>
      <c r="E25" s="87"/>
      <c r="F25" s="12"/>
    </row>
    <row r="26" spans="1:6" ht="18.75">
      <c r="A26" s="92"/>
      <c r="B26" s="12"/>
      <c r="C26" s="99"/>
      <c r="D26" s="87"/>
      <c r="E26" s="87"/>
      <c r="F26" s="12"/>
    </row>
    <row r="27" spans="1:6" ht="18.75">
      <c r="A27" s="74"/>
      <c r="B27" s="12"/>
      <c r="C27" s="99"/>
      <c r="D27" s="87"/>
      <c r="E27" s="87"/>
      <c r="F27" s="12"/>
    </row>
    <row r="28" spans="1:6" ht="18.75">
      <c r="A28" s="64"/>
      <c r="B28" s="64"/>
      <c r="C28" s="100"/>
      <c r="D28" s="86"/>
      <c r="E28" s="86"/>
      <c r="F28" s="64"/>
    </row>
    <row r="30" ht="18.75">
      <c r="B30" s="93"/>
    </row>
    <row r="47" spans="1:6" ht="19.5">
      <c r="A47" s="521" t="s">
        <v>474</v>
      </c>
      <c r="B47" s="521"/>
      <c r="C47" s="521"/>
      <c r="D47" s="521"/>
      <c r="E47" s="521"/>
      <c r="F47" s="521"/>
    </row>
    <row r="48" spans="1:6" ht="18.75">
      <c r="A48" s="134" t="s">
        <v>473</v>
      </c>
      <c r="B48" s="134"/>
      <c r="C48" s="134"/>
      <c r="D48" s="134"/>
      <c r="E48" s="134" t="s">
        <v>477</v>
      </c>
      <c r="F48" s="134"/>
    </row>
    <row r="50" spans="1:6" ht="18.75">
      <c r="A50" s="9" t="s">
        <v>8</v>
      </c>
      <c r="B50" s="9" t="s">
        <v>4</v>
      </c>
      <c r="C50" s="97" t="s">
        <v>193</v>
      </c>
      <c r="D50" s="84" t="s">
        <v>461</v>
      </c>
      <c r="E50" s="84" t="s">
        <v>2</v>
      </c>
      <c r="F50" s="9" t="s">
        <v>3</v>
      </c>
    </row>
    <row r="51" spans="1:9" ht="18.75">
      <c r="A51" s="6"/>
      <c r="B51" s="11" t="s">
        <v>471</v>
      </c>
      <c r="C51" s="98"/>
      <c r="D51" s="85"/>
      <c r="E51" s="85"/>
      <c r="F51" s="11"/>
      <c r="I51" s="83">
        <v>3187370</v>
      </c>
    </row>
    <row r="52" spans="1:9" ht="18.75">
      <c r="A52" s="78">
        <v>1</v>
      </c>
      <c r="B52" s="12" t="s">
        <v>478</v>
      </c>
      <c r="C52" s="87">
        <v>993000</v>
      </c>
      <c r="D52" s="87">
        <f>C52-E52</f>
        <v>873900</v>
      </c>
      <c r="E52" s="87">
        <v>119100</v>
      </c>
      <c r="F52" s="105" t="s">
        <v>486</v>
      </c>
      <c r="I52" s="83">
        <v>5324830</v>
      </c>
    </row>
    <row r="53" spans="1:6" ht="18.75">
      <c r="A53" s="74"/>
      <c r="B53" s="12"/>
      <c r="C53" s="87"/>
      <c r="D53" s="87"/>
      <c r="E53" s="87"/>
      <c r="F53" s="12" t="s">
        <v>480</v>
      </c>
    </row>
    <row r="54" spans="1:6" ht="18.75">
      <c r="A54" s="74"/>
      <c r="B54" s="12" t="s">
        <v>470</v>
      </c>
      <c r="C54" s="87"/>
      <c r="D54" s="87"/>
      <c r="E54" s="87"/>
      <c r="F54" s="12"/>
    </row>
    <row r="55" spans="1:6" ht="18.75">
      <c r="A55" s="74">
        <v>1</v>
      </c>
      <c r="B55" s="12" t="s">
        <v>479</v>
      </c>
      <c r="C55" s="87">
        <v>13909100</v>
      </c>
      <c r="D55" s="87">
        <v>5878718</v>
      </c>
      <c r="E55" s="87">
        <f>C55-D55</f>
        <v>8030382</v>
      </c>
      <c r="F55" s="105" t="s">
        <v>486</v>
      </c>
    </row>
    <row r="56" spans="1:6" ht="18.75">
      <c r="A56" s="74"/>
      <c r="B56" s="12"/>
      <c r="C56" s="87"/>
      <c r="D56" s="87"/>
      <c r="E56" s="87"/>
      <c r="F56" s="142" t="s">
        <v>483</v>
      </c>
    </row>
    <row r="57" spans="1:6" ht="18.75">
      <c r="A57" s="74"/>
      <c r="B57" s="12"/>
      <c r="C57" s="87"/>
      <c r="D57" s="87"/>
      <c r="E57" s="87"/>
      <c r="F57" s="12"/>
    </row>
    <row r="58" spans="1:6" ht="18.75">
      <c r="A58" s="74"/>
      <c r="B58" s="12" t="s">
        <v>481</v>
      </c>
      <c r="C58" s="87"/>
      <c r="D58" s="87"/>
      <c r="E58" s="87"/>
      <c r="F58" s="12"/>
    </row>
    <row r="59" spans="1:6" ht="18.75">
      <c r="A59" s="74">
        <v>1</v>
      </c>
      <c r="B59" s="12" t="s">
        <v>482</v>
      </c>
      <c r="C59" s="106">
        <v>9279100</v>
      </c>
      <c r="D59" s="87">
        <v>8512200</v>
      </c>
      <c r="E59" s="87">
        <f>C59-D59</f>
        <v>766900</v>
      </c>
      <c r="F59" s="105" t="s">
        <v>486</v>
      </c>
    </row>
    <row r="60" spans="1:6" ht="18.75">
      <c r="A60" s="74"/>
      <c r="B60" s="12"/>
      <c r="C60" s="106"/>
      <c r="D60" s="87"/>
      <c r="E60" s="87"/>
      <c r="F60" s="142" t="s">
        <v>483</v>
      </c>
    </row>
    <row r="61" spans="1:6" ht="18.75">
      <c r="A61" s="74"/>
      <c r="B61" s="12"/>
      <c r="C61" s="106"/>
      <c r="D61" s="87"/>
      <c r="E61" s="87"/>
      <c r="F61" s="12"/>
    </row>
    <row r="62" spans="1:6" ht="18.75">
      <c r="A62" s="74">
        <v>2</v>
      </c>
      <c r="B62" s="12" t="s">
        <v>484</v>
      </c>
      <c r="C62" s="106">
        <v>6102900</v>
      </c>
      <c r="D62" s="87">
        <v>1592075</v>
      </c>
      <c r="E62" s="87">
        <f>C62-D62</f>
        <v>4510825</v>
      </c>
      <c r="F62" s="105" t="s">
        <v>486</v>
      </c>
    </row>
    <row r="63" spans="1:6" ht="18.75">
      <c r="A63" s="74"/>
      <c r="B63" s="12"/>
      <c r="C63" s="106"/>
      <c r="D63" s="87"/>
      <c r="E63" s="87"/>
      <c r="F63" s="142" t="s">
        <v>483</v>
      </c>
    </row>
    <row r="64" spans="1:6" ht="18.75">
      <c r="A64" s="74"/>
      <c r="B64" s="12"/>
      <c r="C64" s="106"/>
      <c r="D64" s="87"/>
      <c r="E64" s="87"/>
      <c r="F64" s="142"/>
    </row>
    <row r="65" spans="1:6" ht="18.75">
      <c r="A65" s="74">
        <v>3</v>
      </c>
      <c r="B65" s="12" t="s">
        <v>485</v>
      </c>
      <c r="C65" s="106">
        <v>625000</v>
      </c>
      <c r="D65" s="87"/>
      <c r="E65" s="87">
        <v>625000</v>
      </c>
      <c r="F65" s="105" t="s">
        <v>486</v>
      </c>
    </row>
    <row r="66" spans="1:6" ht="18.75">
      <c r="A66" s="74"/>
      <c r="B66" s="12"/>
      <c r="C66" s="106"/>
      <c r="D66" s="87"/>
      <c r="E66" s="87"/>
      <c r="F66" s="142"/>
    </row>
    <row r="67" spans="1:6" ht="18.75">
      <c r="A67" s="74">
        <v>4</v>
      </c>
      <c r="B67" s="12" t="s">
        <v>487</v>
      </c>
      <c r="C67" s="106">
        <v>2493000</v>
      </c>
      <c r="D67" s="87"/>
      <c r="E67" s="87">
        <v>2493000</v>
      </c>
      <c r="F67" s="105" t="s">
        <v>486</v>
      </c>
    </row>
    <row r="68" spans="1:6" ht="18.75">
      <c r="A68" s="74"/>
      <c r="B68" s="12"/>
      <c r="C68" s="106"/>
      <c r="D68" s="87"/>
      <c r="E68" s="87"/>
      <c r="F68" s="12"/>
    </row>
    <row r="69" spans="1:6" ht="18.75">
      <c r="A69" s="74"/>
      <c r="B69" s="12"/>
      <c r="C69" s="101"/>
      <c r="D69" s="87"/>
      <c r="E69" s="87"/>
      <c r="F69" s="12"/>
    </row>
    <row r="70" spans="1:6" ht="18.75">
      <c r="A70" s="74"/>
      <c r="B70" s="74" t="s">
        <v>472</v>
      </c>
      <c r="C70" s="135">
        <f>SUM(C52:C69)</f>
        <v>33402100</v>
      </c>
      <c r="D70" s="135">
        <f>SUM(D52:D69)</f>
        <v>16856893</v>
      </c>
      <c r="E70" s="135">
        <f>SUM(E52:E69)</f>
        <v>16545207</v>
      </c>
      <c r="F70" s="12"/>
    </row>
    <row r="71" spans="1:6" ht="18.75">
      <c r="A71" s="74"/>
      <c r="B71" s="12"/>
      <c r="C71" s="102"/>
      <c r="D71" s="87"/>
      <c r="E71" s="87"/>
      <c r="F71" s="12"/>
    </row>
    <row r="72" spans="1:6" ht="18.75">
      <c r="A72" s="74"/>
      <c r="B72" s="12"/>
      <c r="C72" s="99"/>
      <c r="D72" s="87"/>
      <c r="E72" s="87"/>
      <c r="F72" s="12"/>
    </row>
    <row r="73" spans="1:6" ht="18.75">
      <c r="A73" s="92"/>
      <c r="B73" s="12"/>
      <c r="C73" s="99"/>
      <c r="D73" s="87"/>
      <c r="E73" s="87"/>
      <c r="F73" s="12"/>
    </row>
    <row r="74" spans="1:6" ht="18.75">
      <c r="A74" s="74"/>
      <c r="B74" s="12"/>
      <c r="C74" s="99"/>
      <c r="D74" s="87"/>
      <c r="E74" s="87"/>
      <c r="F74" s="12"/>
    </row>
    <row r="75" spans="1:6" ht="18.75">
      <c r="A75" s="64"/>
      <c r="B75" s="64"/>
      <c r="C75" s="100"/>
      <c r="D75" s="86"/>
      <c r="E75" s="86"/>
      <c r="F75" s="64"/>
    </row>
    <row r="90" spans="1:6" ht="18.75">
      <c r="A90" s="519" t="s">
        <v>375</v>
      </c>
      <c r="B90" s="519"/>
      <c r="C90" s="519"/>
      <c r="D90" s="519"/>
      <c r="E90" s="519"/>
      <c r="F90" s="519"/>
    </row>
    <row r="91" spans="1:6" ht="18.75">
      <c r="A91" s="520" t="s">
        <v>331</v>
      </c>
      <c r="B91" s="520"/>
      <c r="C91" s="520"/>
      <c r="D91" s="520"/>
      <c r="E91" s="520"/>
      <c r="F91" s="520"/>
    </row>
    <row r="92" ht="18.75">
      <c r="A92" s="1" t="s">
        <v>376</v>
      </c>
    </row>
    <row r="94" spans="1:6" ht="18.75">
      <c r="A94" s="9" t="s">
        <v>8</v>
      </c>
      <c r="B94" s="9" t="s">
        <v>4</v>
      </c>
      <c r="C94" s="97" t="s">
        <v>193</v>
      </c>
      <c r="D94" s="84" t="s">
        <v>194</v>
      </c>
      <c r="E94" s="84" t="s">
        <v>2</v>
      </c>
      <c r="F94" s="9" t="s">
        <v>37</v>
      </c>
    </row>
    <row r="95" spans="1:6" ht="18.75">
      <c r="A95" s="6">
        <v>1</v>
      </c>
      <c r="B95" s="11" t="s">
        <v>214</v>
      </c>
      <c r="C95" s="98">
        <v>800000</v>
      </c>
      <c r="D95" s="85">
        <f>C95-E95</f>
        <v>611760</v>
      </c>
      <c r="E95" s="85">
        <v>188240</v>
      </c>
      <c r="F95" s="104" t="s">
        <v>58</v>
      </c>
    </row>
    <row r="96" spans="1:6" ht="18.75">
      <c r="A96" s="74">
        <v>2</v>
      </c>
      <c r="B96" s="12" t="s">
        <v>215</v>
      </c>
      <c r="C96" s="99">
        <v>125784</v>
      </c>
      <c r="D96" s="87">
        <f aca="true" t="shared" si="0" ref="D96:D109">C96-E96</f>
        <v>35208</v>
      </c>
      <c r="E96" s="87">
        <v>90576</v>
      </c>
      <c r="F96" s="105" t="s">
        <v>38</v>
      </c>
    </row>
    <row r="97" spans="1:6" ht="18.75">
      <c r="A97" s="74">
        <v>3</v>
      </c>
      <c r="B97" s="12" t="s">
        <v>228</v>
      </c>
      <c r="C97" s="99">
        <v>40000</v>
      </c>
      <c r="D97" s="87">
        <f t="shared" si="0"/>
        <v>37835</v>
      </c>
      <c r="E97" s="87">
        <v>2165</v>
      </c>
      <c r="F97" s="105" t="s">
        <v>229</v>
      </c>
    </row>
    <row r="98" spans="1:6" ht="18.75">
      <c r="A98" s="74">
        <v>4</v>
      </c>
      <c r="B98" s="12" t="s">
        <v>216</v>
      </c>
      <c r="C98" s="99">
        <v>20000</v>
      </c>
      <c r="D98" s="87">
        <f t="shared" si="0"/>
        <v>5380</v>
      </c>
      <c r="E98" s="87">
        <v>14620</v>
      </c>
      <c r="F98" s="105" t="s">
        <v>217</v>
      </c>
    </row>
    <row r="99" spans="1:6" ht="18.75">
      <c r="A99" s="74">
        <v>5</v>
      </c>
      <c r="B99" s="12" t="s">
        <v>219</v>
      </c>
      <c r="C99" s="99">
        <v>42000</v>
      </c>
      <c r="D99" s="87">
        <f t="shared" si="0"/>
        <v>34780</v>
      </c>
      <c r="E99" s="87">
        <v>7220</v>
      </c>
      <c r="F99" s="105" t="s">
        <v>218</v>
      </c>
    </row>
    <row r="100" spans="1:6" ht="18.75">
      <c r="A100" s="74">
        <v>6</v>
      </c>
      <c r="B100" s="12" t="s">
        <v>220</v>
      </c>
      <c r="C100" s="99">
        <v>200000</v>
      </c>
      <c r="D100" s="87">
        <f t="shared" si="0"/>
        <v>179725</v>
      </c>
      <c r="E100" s="87">
        <v>20275</v>
      </c>
      <c r="F100" s="105" t="s">
        <v>56</v>
      </c>
    </row>
    <row r="101" spans="1:6" ht="18.75">
      <c r="A101" s="74">
        <v>7</v>
      </c>
      <c r="B101" s="12" t="s">
        <v>230</v>
      </c>
      <c r="C101" s="99">
        <v>48960</v>
      </c>
      <c r="D101" s="87">
        <f t="shared" si="0"/>
        <v>48775</v>
      </c>
      <c r="E101" s="87">
        <v>185</v>
      </c>
      <c r="F101" s="105" t="s">
        <v>40</v>
      </c>
    </row>
    <row r="102" spans="1:6" ht="18.75">
      <c r="A102" s="74">
        <v>8</v>
      </c>
      <c r="B102" s="12" t="s">
        <v>231</v>
      </c>
      <c r="C102" s="99">
        <v>327500</v>
      </c>
      <c r="D102" s="87">
        <f t="shared" si="0"/>
        <v>318170</v>
      </c>
      <c r="E102" s="87">
        <v>9330</v>
      </c>
      <c r="F102" s="105" t="s">
        <v>42</v>
      </c>
    </row>
    <row r="103" spans="1:6" ht="18.75">
      <c r="A103" s="74">
        <v>9</v>
      </c>
      <c r="B103" s="12" t="s">
        <v>221</v>
      </c>
      <c r="C103" s="99">
        <v>10000</v>
      </c>
      <c r="D103" s="87">
        <f t="shared" si="0"/>
        <v>3000</v>
      </c>
      <c r="E103" s="87">
        <v>7000</v>
      </c>
      <c r="F103" s="105" t="s">
        <v>43</v>
      </c>
    </row>
    <row r="104" spans="1:6" ht="18.75">
      <c r="A104" s="74">
        <v>10</v>
      </c>
      <c r="B104" s="12" t="s">
        <v>222</v>
      </c>
      <c r="C104" s="99">
        <v>81000</v>
      </c>
      <c r="D104" s="87">
        <f t="shared" si="0"/>
        <v>73754</v>
      </c>
      <c r="E104" s="87">
        <v>7246</v>
      </c>
      <c r="F104" s="105" t="s">
        <v>41</v>
      </c>
    </row>
    <row r="105" spans="1:6" ht="18.75">
      <c r="A105" s="74">
        <v>11</v>
      </c>
      <c r="B105" s="12" t="s">
        <v>223</v>
      </c>
      <c r="C105" s="99">
        <v>212500</v>
      </c>
      <c r="D105" s="87">
        <f t="shared" si="0"/>
        <v>26376</v>
      </c>
      <c r="E105" s="87">
        <v>186124</v>
      </c>
      <c r="F105" s="105" t="s">
        <v>210</v>
      </c>
    </row>
    <row r="106" spans="1:6" ht="18.75">
      <c r="A106" s="74">
        <v>12</v>
      </c>
      <c r="B106" s="12" t="s">
        <v>227</v>
      </c>
      <c r="C106" s="99">
        <v>40000</v>
      </c>
      <c r="D106" s="87">
        <f>C106-E106</f>
        <v>28404</v>
      </c>
      <c r="E106" s="87">
        <v>11596</v>
      </c>
      <c r="F106" s="105" t="s">
        <v>226</v>
      </c>
    </row>
    <row r="107" spans="1:6" ht="18.75">
      <c r="A107" s="74">
        <v>13</v>
      </c>
      <c r="B107" s="12" t="s">
        <v>232</v>
      </c>
      <c r="C107" s="99">
        <v>10000</v>
      </c>
      <c r="D107" s="87">
        <f>C107-E107</f>
        <v>9920</v>
      </c>
      <c r="E107" s="87">
        <v>80</v>
      </c>
      <c r="F107" s="105" t="s">
        <v>47</v>
      </c>
    </row>
    <row r="108" spans="1:6" ht="18.75">
      <c r="A108" s="74">
        <v>14</v>
      </c>
      <c r="B108" s="12" t="s">
        <v>224</v>
      </c>
      <c r="C108" s="99">
        <v>89100</v>
      </c>
      <c r="D108" s="87">
        <f t="shared" si="0"/>
        <v>38900</v>
      </c>
      <c r="E108" s="87">
        <v>50200</v>
      </c>
      <c r="F108" s="105" t="s">
        <v>45</v>
      </c>
    </row>
    <row r="109" spans="1:6" ht="18.75">
      <c r="A109" s="74">
        <v>15</v>
      </c>
      <c r="B109" s="12" t="s">
        <v>225</v>
      </c>
      <c r="C109" s="99">
        <v>286890</v>
      </c>
      <c r="D109" s="87">
        <f t="shared" si="0"/>
        <v>272820</v>
      </c>
      <c r="E109" s="87">
        <v>14070</v>
      </c>
      <c r="F109" s="105" t="s">
        <v>59</v>
      </c>
    </row>
    <row r="110" spans="1:6" ht="18.75">
      <c r="A110" s="74">
        <v>16</v>
      </c>
      <c r="B110" s="12" t="s">
        <v>377</v>
      </c>
      <c r="C110" s="99">
        <v>243530</v>
      </c>
      <c r="D110" s="87">
        <f>C110-E110</f>
        <v>243430</v>
      </c>
      <c r="E110" s="87">
        <v>100</v>
      </c>
      <c r="F110" s="105" t="s">
        <v>48</v>
      </c>
    </row>
    <row r="111" spans="1:6" ht="18.75">
      <c r="A111" s="74"/>
      <c r="B111" s="12"/>
      <c r="C111" s="99"/>
      <c r="D111" s="87"/>
      <c r="E111" s="106"/>
      <c r="F111" s="105"/>
    </row>
    <row r="112" spans="1:6" ht="18.75">
      <c r="A112" s="74"/>
      <c r="B112" s="12"/>
      <c r="C112" s="99"/>
      <c r="D112" s="87"/>
      <c r="E112" s="108">
        <f>SUM(E95:E111)</f>
        <v>609027</v>
      </c>
      <c r="F112" s="105"/>
    </row>
    <row r="113" spans="1:6" ht="18.75">
      <c r="A113" s="12"/>
      <c r="B113" s="12"/>
      <c r="C113" s="99"/>
      <c r="D113" s="87"/>
      <c r="E113" s="107"/>
      <c r="F113" s="12"/>
    </row>
    <row r="114" spans="1:6" ht="18.75">
      <c r="A114" s="12"/>
      <c r="B114" s="12"/>
      <c r="C114" s="99"/>
      <c r="D114" s="87"/>
      <c r="E114" s="87"/>
      <c r="F114" s="12"/>
    </row>
    <row r="115" spans="1:6" ht="18.75">
      <c r="A115" s="12"/>
      <c r="B115" s="12"/>
      <c r="C115" s="99"/>
      <c r="D115" s="87"/>
      <c r="E115" s="87"/>
      <c r="F115" s="12"/>
    </row>
    <row r="116" spans="1:6" ht="18.75">
      <c r="A116" s="64"/>
      <c r="B116" s="64"/>
      <c r="C116" s="100"/>
      <c r="D116" s="86"/>
      <c r="E116" s="86"/>
      <c r="F116" s="64"/>
    </row>
    <row r="120" ht="18.75">
      <c r="B120" s="93"/>
    </row>
  </sheetData>
  <sheetProtection/>
  <mergeCells count="4">
    <mergeCell ref="A90:F90"/>
    <mergeCell ref="A91:F91"/>
    <mergeCell ref="A2:F2"/>
    <mergeCell ref="A47:F47"/>
  </mergeCells>
  <printOptions/>
  <pageMargins left="0.4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" customWidth="1"/>
    <col min="2" max="2" width="38.140625" style="1" customWidth="1"/>
    <col min="3" max="3" width="12.57421875" style="83" customWidth="1"/>
    <col min="4" max="4" width="12.28125" style="96" customWidth="1"/>
    <col min="5" max="5" width="12.00390625" style="96" customWidth="1"/>
    <col min="6" max="6" width="12.421875" style="1" customWidth="1"/>
    <col min="7" max="16384" width="9.140625" style="1" customWidth="1"/>
  </cols>
  <sheetData>
    <row r="1" spans="1:7" ht="18.75">
      <c r="A1" s="519" t="s">
        <v>388</v>
      </c>
      <c r="B1" s="519"/>
      <c r="C1" s="519"/>
      <c r="D1" s="519"/>
      <c r="E1" s="519"/>
      <c r="F1" s="519"/>
      <c r="G1" s="519"/>
    </row>
    <row r="2" spans="1:6" ht="18.75">
      <c r="A2" s="520" t="s">
        <v>389</v>
      </c>
      <c r="B2" s="520"/>
      <c r="C2" s="520"/>
      <c r="D2" s="520"/>
      <c r="E2" s="520"/>
      <c r="F2" s="520"/>
    </row>
    <row r="3" spans="1:7" ht="21.75" customHeight="1">
      <c r="A3" s="9" t="s">
        <v>8</v>
      </c>
      <c r="B3" s="9" t="s">
        <v>4</v>
      </c>
      <c r="C3" s="84" t="s">
        <v>193</v>
      </c>
      <c r="D3" s="97" t="s">
        <v>194</v>
      </c>
      <c r="E3" s="97" t="s">
        <v>2</v>
      </c>
      <c r="F3" s="9" t="s">
        <v>37</v>
      </c>
      <c r="G3" s="9" t="s">
        <v>203</v>
      </c>
    </row>
    <row r="4" spans="1:7" ht="18.75">
      <c r="A4" s="6">
        <v>1</v>
      </c>
      <c r="B4" s="11" t="s">
        <v>195</v>
      </c>
      <c r="C4" s="85">
        <v>236600</v>
      </c>
      <c r="D4" s="98">
        <f>C4-E4</f>
        <v>225358</v>
      </c>
      <c r="E4" s="98">
        <v>11242</v>
      </c>
      <c r="F4" s="11" t="s">
        <v>52</v>
      </c>
      <c r="G4" s="11" t="s">
        <v>211</v>
      </c>
    </row>
    <row r="5" spans="1:7" ht="18.75">
      <c r="A5" s="74">
        <v>2</v>
      </c>
      <c r="B5" s="12" t="s">
        <v>379</v>
      </c>
      <c r="C5" s="87">
        <v>4000</v>
      </c>
      <c r="D5" s="99">
        <f>C5-E5</f>
        <v>2360</v>
      </c>
      <c r="E5" s="101">
        <v>1640</v>
      </c>
      <c r="F5" s="12" t="s">
        <v>378</v>
      </c>
      <c r="G5" s="12" t="s">
        <v>211</v>
      </c>
    </row>
    <row r="6" spans="1:7" ht="18.75">
      <c r="A6" s="74">
        <v>3</v>
      </c>
      <c r="B6" s="12" t="s">
        <v>390</v>
      </c>
      <c r="C6" s="87">
        <v>68816</v>
      </c>
      <c r="D6" s="99">
        <v>16117.2</v>
      </c>
      <c r="E6" s="101">
        <f>C6-D6</f>
        <v>52698.8</v>
      </c>
      <c r="F6" s="12" t="s">
        <v>378</v>
      </c>
      <c r="G6" s="12" t="s">
        <v>211</v>
      </c>
    </row>
    <row r="7" spans="1:7" ht="18.75">
      <c r="A7" s="74"/>
      <c r="B7" s="12" t="s">
        <v>386</v>
      </c>
      <c r="C7" s="87"/>
      <c r="D7" s="99"/>
      <c r="E7" s="103">
        <f>SUM(E4:E6)</f>
        <v>65580.8</v>
      </c>
      <c r="F7" s="12"/>
      <c r="G7" s="12"/>
    </row>
    <row r="8" spans="1:7" ht="15" customHeight="1">
      <c r="A8" s="92"/>
      <c r="B8" s="109"/>
      <c r="C8" s="110"/>
      <c r="D8" s="99"/>
      <c r="E8" s="111"/>
      <c r="F8" s="109"/>
      <c r="G8" s="109"/>
    </row>
    <row r="9" spans="1:7" ht="18.75">
      <c r="A9" s="92">
        <v>1</v>
      </c>
      <c r="B9" s="109" t="s">
        <v>391</v>
      </c>
      <c r="C9" s="110">
        <v>786600</v>
      </c>
      <c r="D9" s="99">
        <f>C9-E9</f>
        <v>778263</v>
      </c>
      <c r="E9" s="111">
        <v>8337</v>
      </c>
      <c r="F9" s="109"/>
      <c r="G9" s="109"/>
    </row>
    <row r="10" spans="1:7" ht="18.75">
      <c r="A10" s="74">
        <v>2</v>
      </c>
      <c r="B10" s="12" t="s">
        <v>380</v>
      </c>
      <c r="C10" s="87">
        <v>410000</v>
      </c>
      <c r="D10" s="99">
        <f>C10-E10</f>
        <v>409688.02</v>
      </c>
      <c r="E10" s="99">
        <v>311.98</v>
      </c>
      <c r="F10" s="12"/>
      <c r="G10" s="12"/>
    </row>
    <row r="11" spans="1:7" ht="18.75">
      <c r="A11" s="92">
        <v>3</v>
      </c>
      <c r="B11" s="12" t="s">
        <v>381</v>
      </c>
      <c r="C11" s="87">
        <v>150000</v>
      </c>
      <c r="D11" s="99">
        <v>110220</v>
      </c>
      <c r="E11" s="99">
        <f>C11-D11</f>
        <v>39780</v>
      </c>
      <c r="F11" s="12"/>
      <c r="G11" s="12"/>
    </row>
    <row r="12" spans="1:7" ht="18.75">
      <c r="A12" s="74">
        <v>4</v>
      </c>
      <c r="B12" s="12" t="s">
        <v>382</v>
      </c>
      <c r="C12" s="87">
        <v>8500</v>
      </c>
      <c r="D12" s="99">
        <f aca="true" t="shared" si="0" ref="D12:D96">C12-E12</f>
        <v>6538</v>
      </c>
      <c r="E12" s="99">
        <v>1962</v>
      </c>
      <c r="F12" s="12" t="s">
        <v>56</v>
      </c>
      <c r="G12" s="12" t="s">
        <v>233</v>
      </c>
    </row>
    <row r="13" spans="1:7" ht="18.75">
      <c r="A13" s="92">
        <v>5</v>
      </c>
      <c r="B13" s="12" t="s">
        <v>333</v>
      </c>
      <c r="C13" s="87">
        <v>5400</v>
      </c>
      <c r="D13" s="99">
        <f t="shared" si="0"/>
        <v>2820</v>
      </c>
      <c r="E13" s="99">
        <v>2580</v>
      </c>
      <c r="F13" s="12" t="s">
        <v>50</v>
      </c>
      <c r="G13" s="12" t="s">
        <v>233</v>
      </c>
    </row>
    <row r="14" spans="1:7" ht="18.75">
      <c r="A14" s="74">
        <v>6</v>
      </c>
      <c r="B14" s="12" t="s">
        <v>332</v>
      </c>
      <c r="C14" s="87">
        <v>40700</v>
      </c>
      <c r="D14" s="99">
        <f t="shared" si="0"/>
        <v>35700</v>
      </c>
      <c r="E14" s="99">
        <v>5000</v>
      </c>
      <c r="F14" s="12" t="s">
        <v>229</v>
      </c>
      <c r="G14" s="12" t="s">
        <v>233</v>
      </c>
    </row>
    <row r="15" spans="1:7" ht="18.75">
      <c r="A15" s="92">
        <v>7</v>
      </c>
      <c r="B15" s="12" t="s">
        <v>125</v>
      </c>
      <c r="C15" s="87">
        <v>20000</v>
      </c>
      <c r="D15" s="99">
        <f t="shared" si="0"/>
        <v>8100</v>
      </c>
      <c r="E15" s="99">
        <v>11900</v>
      </c>
      <c r="F15" s="12"/>
      <c r="G15" s="12" t="s">
        <v>233</v>
      </c>
    </row>
    <row r="16" spans="1:7" ht="18.75">
      <c r="A16" s="74">
        <v>8</v>
      </c>
      <c r="B16" s="12" t="s">
        <v>334</v>
      </c>
      <c r="C16" s="87">
        <v>3000</v>
      </c>
      <c r="D16" s="99">
        <f t="shared" si="0"/>
        <v>2709.4</v>
      </c>
      <c r="E16" s="99">
        <v>290.6</v>
      </c>
      <c r="F16" s="12" t="s">
        <v>51</v>
      </c>
      <c r="G16" s="12" t="s">
        <v>233</v>
      </c>
    </row>
    <row r="17" spans="1:7" ht="18.75">
      <c r="A17" s="92">
        <v>9</v>
      </c>
      <c r="B17" s="12" t="s">
        <v>335</v>
      </c>
      <c r="C17" s="87">
        <v>25000</v>
      </c>
      <c r="D17" s="99">
        <f t="shared" si="0"/>
        <v>23300</v>
      </c>
      <c r="E17" s="99">
        <v>1700</v>
      </c>
      <c r="F17" s="12" t="s">
        <v>229</v>
      </c>
      <c r="G17" s="12" t="s">
        <v>233</v>
      </c>
    </row>
    <row r="18" spans="1:7" ht="18.75">
      <c r="A18" s="74">
        <v>10</v>
      </c>
      <c r="B18" s="12" t="s">
        <v>336</v>
      </c>
      <c r="C18" s="87">
        <v>82300</v>
      </c>
      <c r="D18" s="99">
        <f t="shared" si="0"/>
        <v>82169</v>
      </c>
      <c r="E18" s="99">
        <v>131</v>
      </c>
      <c r="F18" s="12" t="s">
        <v>50</v>
      </c>
      <c r="G18" s="12" t="s">
        <v>233</v>
      </c>
    </row>
    <row r="19" spans="1:7" ht="18.75">
      <c r="A19" s="92">
        <v>11</v>
      </c>
      <c r="B19" s="12" t="s">
        <v>337</v>
      </c>
      <c r="C19" s="87">
        <v>10400</v>
      </c>
      <c r="D19" s="99">
        <f t="shared" si="0"/>
        <v>7816</v>
      </c>
      <c r="E19" s="99">
        <v>2584</v>
      </c>
      <c r="F19" s="12" t="s">
        <v>40</v>
      </c>
      <c r="G19" s="12" t="s">
        <v>233</v>
      </c>
    </row>
    <row r="20" spans="1:7" ht="18.75">
      <c r="A20" s="74">
        <v>12</v>
      </c>
      <c r="B20" s="50" t="s">
        <v>338</v>
      </c>
      <c r="C20" s="107">
        <v>3000</v>
      </c>
      <c r="D20" s="102">
        <f t="shared" si="0"/>
        <v>2728</v>
      </c>
      <c r="E20" s="102">
        <v>272</v>
      </c>
      <c r="F20" s="50" t="s">
        <v>47</v>
      </c>
      <c r="G20" s="50" t="s">
        <v>233</v>
      </c>
    </row>
    <row r="21" spans="1:7" ht="18.75">
      <c r="A21" s="92">
        <v>13</v>
      </c>
      <c r="B21" s="12" t="s">
        <v>339</v>
      </c>
      <c r="C21" s="87">
        <v>150000</v>
      </c>
      <c r="D21" s="99">
        <f t="shared" si="0"/>
        <v>142250</v>
      </c>
      <c r="E21" s="99">
        <v>7750</v>
      </c>
      <c r="F21" s="12" t="s">
        <v>41</v>
      </c>
      <c r="G21" s="12" t="s">
        <v>233</v>
      </c>
    </row>
    <row r="22" spans="1:7" ht="18.75">
      <c r="A22" s="74">
        <v>14</v>
      </c>
      <c r="B22" s="12" t="s">
        <v>340</v>
      </c>
      <c r="C22" s="87">
        <v>30000</v>
      </c>
      <c r="D22" s="99">
        <f t="shared" si="0"/>
        <v>28888</v>
      </c>
      <c r="E22" s="99">
        <v>1112</v>
      </c>
      <c r="F22" s="12" t="s">
        <v>57</v>
      </c>
      <c r="G22" s="12" t="s">
        <v>233</v>
      </c>
    </row>
    <row r="23" spans="1:7" ht="18.75">
      <c r="A23" s="92">
        <v>15</v>
      </c>
      <c r="B23" s="12" t="s">
        <v>341</v>
      </c>
      <c r="C23" s="87">
        <v>281695</v>
      </c>
      <c r="D23" s="99">
        <f t="shared" si="0"/>
        <v>244048</v>
      </c>
      <c r="E23" s="99">
        <v>37647</v>
      </c>
      <c r="F23" s="12" t="s">
        <v>58</v>
      </c>
      <c r="G23" s="12" t="s">
        <v>233</v>
      </c>
    </row>
    <row r="24" spans="1:7" ht="18.75">
      <c r="A24" s="74">
        <v>16</v>
      </c>
      <c r="B24" s="12" t="s">
        <v>342</v>
      </c>
      <c r="C24" s="87">
        <v>10000</v>
      </c>
      <c r="D24" s="99">
        <f t="shared" si="0"/>
        <v>8960</v>
      </c>
      <c r="E24" s="99">
        <v>1040</v>
      </c>
      <c r="F24" s="12" t="s">
        <v>40</v>
      </c>
      <c r="G24" s="12" t="s">
        <v>233</v>
      </c>
    </row>
    <row r="25" spans="1:7" ht="18.75">
      <c r="A25" s="92">
        <v>17</v>
      </c>
      <c r="B25" s="12" t="s">
        <v>343</v>
      </c>
      <c r="C25" s="87">
        <v>100000</v>
      </c>
      <c r="D25" s="99">
        <f t="shared" si="0"/>
        <v>89100</v>
      </c>
      <c r="E25" s="99">
        <v>10900</v>
      </c>
      <c r="F25" s="12" t="s">
        <v>218</v>
      </c>
      <c r="G25" s="12" t="s">
        <v>233</v>
      </c>
    </row>
    <row r="26" spans="1:7" ht="18.75">
      <c r="A26" s="74">
        <v>18</v>
      </c>
      <c r="B26" s="12" t="s">
        <v>344</v>
      </c>
      <c r="C26" s="87">
        <v>3600</v>
      </c>
      <c r="D26" s="99">
        <f t="shared" si="0"/>
        <v>1094</v>
      </c>
      <c r="E26" s="99">
        <v>2506</v>
      </c>
      <c r="F26" s="12" t="s">
        <v>218</v>
      </c>
      <c r="G26" s="12" t="s">
        <v>233</v>
      </c>
    </row>
    <row r="27" spans="1:7" ht="18.75">
      <c r="A27" s="92">
        <v>19</v>
      </c>
      <c r="B27" s="12" t="s">
        <v>138</v>
      </c>
      <c r="C27" s="87">
        <v>18000</v>
      </c>
      <c r="D27" s="99">
        <f t="shared" si="0"/>
        <v>13100</v>
      </c>
      <c r="E27" s="99">
        <v>4900</v>
      </c>
      <c r="F27" s="12" t="s">
        <v>62</v>
      </c>
      <c r="G27" s="12" t="s">
        <v>233</v>
      </c>
    </row>
    <row r="28" spans="1:7" ht="18.75">
      <c r="A28" s="74">
        <v>20</v>
      </c>
      <c r="B28" s="12" t="s">
        <v>345</v>
      </c>
      <c r="C28" s="87">
        <v>13100</v>
      </c>
      <c r="D28" s="99">
        <f t="shared" si="0"/>
        <v>5400</v>
      </c>
      <c r="E28" s="99">
        <v>7700</v>
      </c>
      <c r="F28" s="12" t="s">
        <v>346</v>
      </c>
      <c r="G28" s="12" t="s">
        <v>233</v>
      </c>
    </row>
    <row r="29" spans="1:7" ht="18.75">
      <c r="A29" s="92">
        <v>21</v>
      </c>
      <c r="B29" s="12" t="s">
        <v>65</v>
      </c>
      <c r="C29" s="87">
        <v>6480</v>
      </c>
      <c r="D29" s="99">
        <f t="shared" si="0"/>
        <v>2477</v>
      </c>
      <c r="E29" s="99">
        <v>4003</v>
      </c>
      <c r="F29" s="12" t="s">
        <v>39</v>
      </c>
      <c r="G29" s="12" t="s">
        <v>233</v>
      </c>
    </row>
    <row r="30" spans="1:7" ht="18.75">
      <c r="A30" s="74">
        <v>22</v>
      </c>
      <c r="B30" s="12" t="s">
        <v>347</v>
      </c>
      <c r="C30" s="87">
        <v>2200</v>
      </c>
      <c r="D30" s="99">
        <f t="shared" si="0"/>
        <v>2184</v>
      </c>
      <c r="E30" s="99">
        <v>16</v>
      </c>
      <c r="F30" s="12" t="s">
        <v>35</v>
      </c>
      <c r="G30" s="12" t="s">
        <v>233</v>
      </c>
    </row>
    <row r="31" spans="1:7" ht="18.75">
      <c r="A31" s="92">
        <v>23</v>
      </c>
      <c r="B31" s="12" t="s">
        <v>348</v>
      </c>
      <c r="C31" s="87">
        <v>22500</v>
      </c>
      <c r="D31" s="99">
        <f t="shared" si="0"/>
        <v>7828</v>
      </c>
      <c r="E31" s="99">
        <v>14672</v>
      </c>
      <c r="F31" s="12" t="s">
        <v>349</v>
      </c>
      <c r="G31" s="12" t="s">
        <v>233</v>
      </c>
    </row>
    <row r="32" spans="1:7" ht="18.75">
      <c r="A32" s="74">
        <v>24</v>
      </c>
      <c r="B32" s="12" t="s">
        <v>350</v>
      </c>
      <c r="C32" s="87">
        <v>2300</v>
      </c>
      <c r="D32" s="99">
        <f t="shared" si="0"/>
        <v>0</v>
      </c>
      <c r="E32" s="99">
        <v>2300</v>
      </c>
      <c r="F32" s="12" t="s">
        <v>44</v>
      </c>
      <c r="G32" s="12" t="s">
        <v>233</v>
      </c>
    </row>
    <row r="33" spans="1:7" ht="18.75">
      <c r="A33" s="92">
        <v>25</v>
      </c>
      <c r="B33" s="12" t="s">
        <v>351</v>
      </c>
      <c r="C33" s="87">
        <v>12480</v>
      </c>
      <c r="D33" s="99">
        <f t="shared" si="0"/>
        <v>12032</v>
      </c>
      <c r="E33" s="99">
        <v>448</v>
      </c>
      <c r="F33" s="12" t="s">
        <v>68</v>
      </c>
      <c r="G33" s="12" t="s">
        <v>233</v>
      </c>
    </row>
    <row r="34" spans="1:7" ht="18.75">
      <c r="A34" s="74">
        <v>26</v>
      </c>
      <c r="B34" s="12" t="s">
        <v>352</v>
      </c>
      <c r="C34" s="87">
        <v>39000</v>
      </c>
      <c r="D34" s="99">
        <f t="shared" si="0"/>
        <v>38932</v>
      </c>
      <c r="E34" s="99">
        <v>68</v>
      </c>
      <c r="F34" s="12" t="s">
        <v>76</v>
      </c>
      <c r="G34" s="12" t="s">
        <v>233</v>
      </c>
    </row>
    <row r="35" spans="1:7" ht="18.75">
      <c r="A35" s="92">
        <v>27</v>
      </c>
      <c r="B35" s="12" t="s">
        <v>79</v>
      </c>
      <c r="C35" s="87">
        <v>1698</v>
      </c>
      <c r="D35" s="99">
        <f t="shared" si="0"/>
        <v>1318</v>
      </c>
      <c r="E35" s="99">
        <v>380</v>
      </c>
      <c r="F35" s="12" t="s">
        <v>80</v>
      </c>
      <c r="G35" s="12" t="s">
        <v>233</v>
      </c>
    </row>
    <row r="36" spans="1:7" ht="18.75">
      <c r="A36" s="74">
        <v>28</v>
      </c>
      <c r="B36" s="12" t="s">
        <v>353</v>
      </c>
      <c r="C36" s="87">
        <v>8000</v>
      </c>
      <c r="D36" s="99">
        <f t="shared" si="0"/>
        <v>6500</v>
      </c>
      <c r="E36" s="99">
        <v>1500</v>
      </c>
      <c r="F36" s="12" t="s">
        <v>57</v>
      </c>
      <c r="G36" s="12" t="s">
        <v>233</v>
      </c>
    </row>
    <row r="37" spans="1:7" ht="18.75">
      <c r="A37" s="92">
        <v>29</v>
      </c>
      <c r="B37" s="12" t="s">
        <v>332</v>
      </c>
      <c r="C37" s="87">
        <v>5000</v>
      </c>
      <c r="D37" s="99">
        <f t="shared" si="0"/>
        <v>0</v>
      </c>
      <c r="E37" s="99">
        <v>5000</v>
      </c>
      <c r="F37" s="12" t="s">
        <v>229</v>
      </c>
      <c r="G37" s="12" t="s">
        <v>233</v>
      </c>
    </row>
    <row r="38" spans="1:7" ht="18.75">
      <c r="A38" s="74">
        <v>30</v>
      </c>
      <c r="B38" s="12" t="s">
        <v>354</v>
      </c>
      <c r="C38" s="87">
        <v>3000</v>
      </c>
      <c r="D38" s="99">
        <f t="shared" si="0"/>
        <v>2828</v>
      </c>
      <c r="E38" s="99">
        <v>172</v>
      </c>
      <c r="F38" s="12" t="s">
        <v>43</v>
      </c>
      <c r="G38" s="12" t="s">
        <v>233</v>
      </c>
    </row>
    <row r="39" spans="1:7" ht="18.75">
      <c r="A39" s="92">
        <v>31</v>
      </c>
      <c r="B39" s="12" t="s">
        <v>79</v>
      </c>
      <c r="C39" s="87">
        <v>1800</v>
      </c>
      <c r="D39" s="99">
        <f t="shared" si="0"/>
        <v>1414</v>
      </c>
      <c r="E39" s="99">
        <v>386</v>
      </c>
      <c r="F39" s="12" t="s">
        <v>80</v>
      </c>
      <c r="G39" s="12" t="s">
        <v>233</v>
      </c>
    </row>
    <row r="40" spans="1:7" ht="18.75">
      <c r="A40" s="74">
        <v>32</v>
      </c>
      <c r="B40" s="12" t="s">
        <v>111</v>
      </c>
      <c r="C40" s="87">
        <v>7000</v>
      </c>
      <c r="D40" s="99">
        <f t="shared" si="0"/>
        <v>4240</v>
      </c>
      <c r="E40" s="99">
        <v>2760</v>
      </c>
      <c r="F40" s="12" t="s">
        <v>39</v>
      </c>
      <c r="G40" s="12" t="s">
        <v>233</v>
      </c>
    </row>
    <row r="41" spans="1:7" ht="18.75">
      <c r="A41" s="92">
        <v>33</v>
      </c>
      <c r="B41" s="12" t="s">
        <v>355</v>
      </c>
      <c r="C41" s="87">
        <v>6900</v>
      </c>
      <c r="D41" s="99">
        <f t="shared" si="0"/>
        <v>5200</v>
      </c>
      <c r="E41" s="99">
        <v>1700</v>
      </c>
      <c r="F41" s="12" t="s">
        <v>62</v>
      </c>
      <c r="G41" s="12" t="s">
        <v>233</v>
      </c>
    </row>
    <row r="42" spans="1:7" ht="18.75">
      <c r="A42" s="74">
        <v>34</v>
      </c>
      <c r="B42" s="12" t="s">
        <v>383</v>
      </c>
      <c r="C42" s="87">
        <v>4000</v>
      </c>
      <c r="D42" s="99">
        <f t="shared" si="0"/>
        <v>2432</v>
      </c>
      <c r="E42" s="99">
        <v>1568</v>
      </c>
      <c r="F42" s="12" t="s">
        <v>210</v>
      </c>
      <c r="G42" s="12" t="s">
        <v>233</v>
      </c>
    </row>
    <row r="43" spans="1:7" ht="18.75">
      <c r="A43" s="92">
        <v>35</v>
      </c>
      <c r="B43" s="12" t="s">
        <v>384</v>
      </c>
      <c r="C43" s="87">
        <v>2600</v>
      </c>
      <c r="D43" s="99">
        <f t="shared" si="0"/>
        <v>2528</v>
      </c>
      <c r="E43" s="101">
        <v>72</v>
      </c>
      <c r="F43" s="12" t="s">
        <v>62</v>
      </c>
      <c r="G43" s="12" t="s">
        <v>233</v>
      </c>
    </row>
    <row r="44" spans="1:7" ht="18.75">
      <c r="A44" s="74"/>
      <c r="B44" s="12" t="s">
        <v>386</v>
      </c>
      <c r="C44" s="87"/>
      <c r="D44" s="99"/>
      <c r="E44" s="103">
        <f>SUM(E9:E43)</f>
        <v>183448.58000000002</v>
      </c>
      <c r="F44" s="12"/>
      <c r="G44" s="12"/>
    </row>
    <row r="45" spans="1:7" ht="18.75">
      <c r="A45" s="74"/>
      <c r="B45" s="12"/>
      <c r="C45" s="87"/>
      <c r="D45" s="99"/>
      <c r="E45" s="102"/>
      <c r="F45" s="12"/>
      <c r="G45" s="12"/>
    </row>
    <row r="46" spans="1:7" ht="18.75">
      <c r="A46" s="74">
        <v>1</v>
      </c>
      <c r="B46" s="12" t="s">
        <v>357</v>
      </c>
      <c r="C46" s="87">
        <v>3000</v>
      </c>
      <c r="D46" s="99">
        <f t="shared" si="0"/>
        <v>2640</v>
      </c>
      <c r="E46" s="99">
        <v>360</v>
      </c>
      <c r="F46" s="12" t="s">
        <v>39</v>
      </c>
      <c r="G46" s="12" t="s">
        <v>356</v>
      </c>
    </row>
    <row r="47" spans="1:7" ht="18.75">
      <c r="A47" s="74">
        <v>2</v>
      </c>
      <c r="B47" s="12" t="s">
        <v>148</v>
      </c>
      <c r="C47" s="87">
        <v>485000</v>
      </c>
      <c r="D47" s="99">
        <f t="shared" si="0"/>
        <v>480624</v>
      </c>
      <c r="E47" s="99">
        <v>4376</v>
      </c>
      <c r="F47" s="12" t="s">
        <v>39</v>
      </c>
      <c r="G47" s="12" t="s">
        <v>356</v>
      </c>
    </row>
    <row r="48" spans="1:7" ht="18.75">
      <c r="A48" s="74">
        <v>3</v>
      </c>
      <c r="B48" s="12" t="s">
        <v>358</v>
      </c>
      <c r="C48" s="87">
        <v>6400</v>
      </c>
      <c r="D48" s="99">
        <f t="shared" si="0"/>
        <v>4800</v>
      </c>
      <c r="E48" s="99">
        <v>1600</v>
      </c>
      <c r="F48" s="12" t="s">
        <v>39</v>
      </c>
      <c r="G48" s="12" t="s">
        <v>356</v>
      </c>
    </row>
    <row r="49" spans="1:7" ht="18.75">
      <c r="A49" s="74">
        <v>4</v>
      </c>
      <c r="B49" s="12" t="s">
        <v>106</v>
      </c>
      <c r="C49" s="87">
        <v>2500</v>
      </c>
      <c r="D49" s="99">
        <f t="shared" si="0"/>
        <v>2480</v>
      </c>
      <c r="E49" s="101">
        <v>20</v>
      </c>
      <c r="F49" s="12" t="s">
        <v>39</v>
      </c>
      <c r="G49" s="12" t="s">
        <v>356</v>
      </c>
    </row>
    <row r="50" spans="1:7" ht="18.75">
      <c r="A50" s="74"/>
      <c r="B50" s="12" t="s">
        <v>386</v>
      </c>
      <c r="C50" s="87"/>
      <c r="D50" s="99"/>
      <c r="E50" s="103">
        <f>SUM(E46:E49)</f>
        <v>6356</v>
      </c>
      <c r="F50" s="12"/>
      <c r="G50" s="12"/>
    </row>
    <row r="51" spans="1:7" ht="18.75">
      <c r="A51" s="74"/>
      <c r="B51" s="12"/>
      <c r="C51" s="87"/>
      <c r="D51" s="99"/>
      <c r="E51" s="102"/>
      <c r="F51" s="12"/>
      <c r="G51" s="12"/>
    </row>
    <row r="52" spans="1:7" ht="18.75">
      <c r="A52" s="74">
        <v>1</v>
      </c>
      <c r="B52" s="12" t="s">
        <v>359</v>
      </c>
      <c r="C52" s="87">
        <v>70000</v>
      </c>
      <c r="D52" s="99">
        <f t="shared" si="0"/>
        <v>69975</v>
      </c>
      <c r="E52" s="99">
        <v>25</v>
      </c>
      <c r="F52" s="12" t="s">
        <v>45</v>
      </c>
      <c r="G52" s="12" t="s">
        <v>213</v>
      </c>
    </row>
    <row r="53" spans="1:7" ht="18.75">
      <c r="A53" s="74">
        <v>2</v>
      </c>
      <c r="B53" s="12" t="s">
        <v>360</v>
      </c>
      <c r="C53" s="87">
        <v>5500</v>
      </c>
      <c r="D53" s="99">
        <f t="shared" si="0"/>
        <v>3040</v>
      </c>
      <c r="E53" s="99">
        <v>2460</v>
      </c>
      <c r="F53" s="12" t="s">
        <v>38</v>
      </c>
      <c r="G53" s="12" t="s">
        <v>213</v>
      </c>
    </row>
    <row r="54" spans="1:7" ht="18.75">
      <c r="A54" s="74">
        <v>3</v>
      </c>
      <c r="B54" s="12" t="s">
        <v>196</v>
      </c>
      <c r="C54" s="87">
        <v>92000</v>
      </c>
      <c r="D54" s="99">
        <f t="shared" si="0"/>
        <v>10998</v>
      </c>
      <c r="E54" s="99">
        <v>81002</v>
      </c>
      <c r="F54" s="12" t="s">
        <v>45</v>
      </c>
      <c r="G54" s="12" t="s">
        <v>213</v>
      </c>
    </row>
    <row r="55" spans="1:7" ht="18.75">
      <c r="A55" s="74">
        <v>4</v>
      </c>
      <c r="B55" s="12" t="s">
        <v>197</v>
      </c>
      <c r="C55" s="87">
        <v>65000</v>
      </c>
      <c r="D55" s="99">
        <f t="shared" si="0"/>
        <v>0</v>
      </c>
      <c r="E55" s="99">
        <v>65000</v>
      </c>
      <c r="F55" s="12" t="s">
        <v>45</v>
      </c>
      <c r="G55" s="12" t="s">
        <v>213</v>
      </c>
    </row>
    <row r="56" spans="1:7" ht="18.75">
      <c r="A56" s="74">
        <v>5</v>
      </c>
      <c r="B56" s="12" t="s">
        <v>291</v>
      </c>
      <c r="C56" s="87">
        <v>83000</v>
      </c>
      <c r="D56" s="99">
        <v>40300</v>
      </c>
      <c r="E56" s="101">
        <f>C56-D56</f>
        <v>42700</v>
      </c>
      <c r="F56" s="12" t="s">
        <v>45</v>
      </c>
      <c r="G56" s="12" t="s">
        <v>213</v>
      </c>
    </row>
    <row r="57" spans="1:7" ht="18.75">
      <c r="A57" s="74"/>
      <c r="B57" s="12" t="s">
        <v>386</v>
      </c>
      <c r="C57" s="87"/>
      <c r="D57" s="99"/>
      <c r="E57" s="103">
        <f>SUM(E52:E56)</f>
        <v>191187</v>
      </c>
      <c r="F57" s="12"/>
      <c r="G57" s="12"/>
    </row>
    <row r="58" spans="1:7" ht="18.75">
      <c r="A58" s="74"/>
      <c r="B58" s="12"/>
      <c r="C58" s="87"/>
      <c r="D58" s="99"/>
      <c r="E58" s="102"/>
      <c r="F58" s="12"/>
      <c r="G58" s="12"/>
    </row>
    <row r="59" spans="1:7" ht="18.75">
      <c r="A59" s="74">
        <v>1</v>
      </c>
      <c r="B59" s="12" t="s">
        <v>155</v>
      </c>
      <c r="C59" s="87">
        <v>47500</v>
      </c>
      <c r="D59" s="99">
        <f t="shared" si="0"/>
        <v>45000</v>
      </c>
      <c r="E59" s="99">
        <v>2500</v>
      </c>
      <c r="F59" s="12" t="s">
        <v>45</v>
      </c>
      <c r="G59" s="12" t="s">
        <v>212</v>
      </c>
    </row>
    <row r="60" spans="1:7" ht="18.75">
      <c r="A60" s="74">
        <v>2</v>
      </c>
      <c r="B60" s="12" t="s">
        <v>155</v>
      </c>
      <c r="C60" s="87">
        <v>47500</v>
      </c>
      <c r="D60" s="99">
        <f t="shared" si="0"/>
        <v>45000</v>
      </c>
      <c r="E60" s="99">
        <v>2500</v>
      </c>
      <c r="F60" s="12" t="s">
        <v>349</v>
      </c>
      <c r="G60" s="12" t="s">
        <v>212</v>
      </c>
    </row>
    <row r="61" spans="1:7" ht="18.75">
      <c r="A61" s="74">
        <v>3</v>
      </c>
      <c r="B61" s="12" t="s">
        <v>361</v>
      </c>
      <c r="C61" s="87">
        <v>9600</v>
      </c>
      <c r="D61" s="99">
        <f t="shared" si="0"/>
        <v>7880</v>
      </c>
      <c r="E61" s="99">
        <v>1720</v>
      </c>
      <c r="F61" s="12" t="s">
        <v>39</v>
      </c>
      <c r="G61" s="12" t="s">
        <v>212</v>
      </c>
    </row>
    <row r="62" spans="1:7" ht="18.75">
      <c r="A62" s="74">
        <v>4</v>
      </c>
      <c r="B62" s="12" t="s">
        <v>66</v>
      </c>
      <c r="C62" s="87">
        <v>4800</v>
      </c>
      <c r="D62" s="99">
        <f t="shared" si="0"/>
        <v>4480</v>
      </c>
      <c r="E62" s="99">
        <v>320</v>
      </c>
      <c r="F62" s="12" t="s">
        <v>45</v>
      </c>
      <c r="G62" s="12" t="s">
        <v>212</v>
      </c>
    </row>
    <row r="63" spans="1:7" ht="18.75">
      <c r="A63" s="74">
        <v>5</v>
      </c>
      <c r="B63" s="12" t="s">
        <v>84</v>
      </c>
      <c r="C63" s="87">
        <v>2000</v>
      </c>
      <c r="D63" s="99">
        <f t="shared" si="0"/>
        <v>1270</v>
      </c>
      <c r="E63" s="99">
        <v>730</v>
      </c>
      <c r="F63" s="12" t="s">
        <v>58</v>
      </c>
      <c r="G63" s="12" t="s">
        <v>212</v>
      </c>
    </row>
    <row r="64" spans="1:7" ht="18.75">
      <c r="A64" s="74">
        <v>6</v>
      </c>
      <c r="B64" s="12" t="s">
        <v>104</v>
      </c>
      <c r="C64" s="87">
        <v>40000</v>
      </c>
      <c r="D64" s="99">
        <f t="shared" si="0"/>
        <v>0</v>
      </c>
      <c r="E64" s="99">
        <v>40000</v>
      </c>
      <c r="F64" s="12" t="s">
        <v>38</v>
      </c>
      <c r="G64" s="12" t="s">
        <v>212</v>
      </c>
    </row>
    <row r="65" spans="1:7" ht="18.75">
      <c r="A65" s="74">
        <v>7</v>
      </c>
      <c r="B65" s="12" t="s">
        <v>362</v>
      </c>
      <c r="C65" s="87">
        <v>4000</v>
      </c>
      <c r="D65" s="99">
        <f t="shared" si="0"/>
        <v>2932</v>
      </c>
      <c r="E65" s="101">
        <v>1068</v>
      </c>
      <c r="F65" s="12" t="s">
        <v>46</v>
      </c>
      <c r="G65" s="12" t="s">
        <v>212</v>
      </c>
    </row>
    <row r="66" spans="1:7" ht="18.75">
      <c r="A66" s="74">
        <v>8</v>
      </c>
      <c r="B66" s="12" t="s">
        <v>156</v>
      </c>
      <c r="C66" s="87">
        <v>5000</v>
      </c>
      <c r="D66" s="99">
        <f t="shared" si="0"/>
        <v>4996</v>
      </c>
      <c r="E66" s="111">
        <v>4</v>
      </c>
      <c r="F66" s="12" t="s">
        <v>349</v>
      </c>
      <c r="G66" s="12" t="s">
        <v>212</v>
      </c>
    </row>
    <row r="67" spans="1:7" ht="18.75">
      <c r="A67" s="74">
        <v>9</v>
      </c>
      <c r="B67" s="12" t="s">
        <v>385</v>
      </c>
      <c r="C67" s="87">
        <v>1940</v>
      </c>
      <c r="D67" s="99">
        <f t="shared" si="0"/>
        <v>0</v>
      </c>
      <c r="E67" s="111">
        <v>1940</v>
      </c>
      <c r="F67" s="12" t="s">
        <v>46</v>
      </c>
      <c r="G67" s="12" t="s">
        <v>212</v>
      </c>
    </row>
    <row r="68" spans="1:7" ht="18.75">
      <c r="A68" s="74"/>
      <c r="B68" s="12" t="s">
        <v>386</v>
      </c>
      <c r="C68" s="87"/>
      <c r="D68" s="99"/>
      <c r="E68" s="103">
        <f>SUM(E59:E67)</f>
        <v>50782</v>
      </c>
      <c r="F68" s="12"/>
      <c r="G68" s="12"/>
    </row>
    <row r="69" spans="1:7" ht="18.75">
      <c r="A69" s="74"/>
      <c r="B69" s="12"/>
      <c r="C69" s="87"/>
      <c r="D69" s="99"/>
      <c r="E69" s="102"/>
      <c r="F69" s="12"/>
      <c r="G69" s="12"/>
    </row>
    <row r="70" spans="1:7" ht="18.75">
      <c r="A70" s="74">
        <v>1</v>
      </c>
      <c r="B70" s="12" t="s">
        <v>198</v>
      </c>
      <c r="C70" s="87">
        <v>45000</v>
      </c>
      <c r="D70" s="99">
        <f t="shared" si="0"/>
        <v>3742</v>
      </c>
      <c r="E70" s="99">
        <v>41258</v>
      </c>
      <c r="F70" s="12" t="s">
        <v>56</v>
      </c>
      <c r="G70" s="12" t="s">
        <v>206</v>
      </c>
    </row>
    <row r="71" spans="1:7" ht="18.75">
      <c r="A71" s="74">
        <v>2</v>
      </c>
      <c r="B71" s="12" t="s">
        <v>363</v>
      </c>
      <c r="C71" s="87">
        <v>450000</v>
      </c>
      <c r="D71" s="99">
        <f t="shared" si="0"/>
        <v>435546</v>
      </c>
      <c r="E71" s="99">
        <v>14454</v>
      </c>
      <c r="F71" s="12" t="s">
        <v>56</v>
      </c>
      <c r="G71" s="12" t="s">
        <v>206</v>
      </c>
    </row>
    <row r="72" spans="1:7" ht="18.75">
      <c r="A72" s="74">
        <v>3</v>
      </c>
      <c r="B72" s="12" t="s">
        <v>364</v>
      </c>
      <c r="C72" s="87">
        <v>360000</v>
      </c>
      <c r="D72" s="99">
        <f t="shared" si="0"/>
        <v>359120</v>
      </c>
      <c r="E72" s="99">
        <v>880</v>
      </c>
      <c r="F72" s="12" t="s">
        <v>56</v>
      </c>
      <c r="G72" s="12" t="s">
        <v>206</v>
      </c>
    </row>
    <row r="73" spans="1:7" ht="18.75">
      <c r="A73" s="74">
        <v>4</v>
      </c>
      <c r="B73" s="12" t="s">
        <v>365</v>
      </c>
      <c r="C73" s="87">
        <v>6000</v>
      </c>
      <c r="D73" s="99">
        <f t="shared" si="0"/>
        <v>5920</v>
      </c>
      <c r="E73" s="99">
        <v>80</v>
      </c>
      <c r="F73" s="12" t="s">
        <v>71</v>
      </c>
      <c r="G73" s="12" t="s">
        <v>206</v>
      </c>
    </row>
    <row r="74" spans="1:7" ht="18.75">
      <c r="A74" s="74">
        <v>5</v>
      </c>
      <c r="B74" s="12" t="s">
        <v>168</v>
      </c>
      <c r="C74" s="87">
        <v>130000</v>
      </c>
      <c r="D74" s="99">
        <f t="shared" si="0"/>
        <v>122080</v>
      </c>
      <c r="E74" s="99">
        <v>7920</v>
      </c>
      <c r="F74" s="12" t="s">
        <v>56</v>
      </c>
      <c r="G74" s="12" t="s">
        <v>206</v>
      </c>
    </row>
    <row r="75" spans="1:7" ht="18.75">
      <c r="A75" s="74">
        <v>6</v>
      </c>
      <c r="B75" s="12" t="s">
        <v>199</v>
      </c>
      <c r="C75" s="87">
        <v>65000</v>
      </c>
      <c r="D75" s="99">
        <f t="shared" si="0"/>
        <v>40718</v>
      </c>
      <c r="E75" s="101">
        <v>24282</v>
      </c>
      <c r="F75" s="12" t="s">
        <v>78</v>
      </c>
      <c r="G75" s="12" t="s">
        <v>206</v>
      </c>
    </row>
    <row r="76" spans="1:7" ht="18.75">
      <c r="A76" s="74"/>
      <c r="B76" s="12" t="s">
        <v>386</v>
      </c>
      <c r="C76" s="87"/>
      <c r="D76" s="99"/>
      <c r="E76" s="103">
        <f>SUM(E70:E75)</f>
        <v>88874</v>
      </c>
      <c r="F76" s="12"/>
      <c r="G76" s="12"/>
    </row>
    <row r="77" spans="1:7" ht="18.75">
      <c r="A77" s="74"/>
      <c r="B77" s="12"/>
      <c r="C77" s="87"/>
      <c r="D77" s="99"/>
      <c r="E77" s="102"/>
      <c r="F77" s="12"/>
      <c r="G77" s="12"/>
    </row>
    <row r="78" spans="1:7" ht="18.75">
      <c r="A78" s="74">
        <v>1</v>
      </c>
      <c r="B78" s="12" t="s">
        <v>387</v>
      </c>
      <c r="C78" s="87">
        <v>2440</v>
      </c>
      <c r="D78" s="99">
        <v>1234</v>
      </c>
      <c r="E78" s="99">
        <f>C78-D78</f>
        <v>1206</v>
      </c>
      <c r="F78" s="12" t="s">
        <v>46</v>
      </c>
      <c r="G78" s="12" t="s">
        <v>204</v>
      </c>
    </row>
    <row r="79" spans="1:7" ht="18.75">
      <c r="A79" s="74">
        <v>2</v>
      </c>
      <c r="B79" s="12" t="s">
        <v>374</v>
      </c>
      <c r="C79" s="87">
        <v>7020</v>
      </c>
      <c r="D79" s="99">
        <f aca="true" t="shared" si="1" ref="D79:D85">C79-E79</f>
        <v>3040</v>
      </c>
      <c r="E79" s="101">
        <v>3980</v>
      </c>
      <c r="F79" s="12" t="s">
        <v>40</v>
      </c>
      <c r="G79" s="12" t="s">
        <v>204</v>
      </c>
    </row>
    <row r="80" spans="1:7" ht="18.75">
      <c r="A80" s="74"/>
      <c r="B80" s="12" t="s">
        <v>386</v>
      </c>
      <c r="C80" s="87"/>
      <c r="D80" s="99"/>
      <c r="E80" s="103">
        <f>SUM(E78:E79)</f>
        <v>5186</v>
      </c>
      <c r="F80" s="12"/>
      <c r="G80" s="12"/>
    </row>
    <row r="81" spans="1:7" ht="18.75">
      <c r="A81" s="74"/>
      <c r="B81" s="12"/>
      <c r="C81" s="87"/>
      <c r="D81" s="99"/>
      <c r="E81" s="102"/>
      <c r="F81" s="12"/>
      <c r="G81" s="12"/>
    </row>
    <row r="82" spans="1:7" ht="18.75">
      <c r="A82" s="74">
        <v>1</v>
      </c>
      <c r="B82" s="12" t="s">
        <v>82</v>
      </c>
      <c r="C82" s="87">
        <v>45000</v>
      </c>
      <c r="D82" s="99">
        <v>44530</v>
      </c>
      <c r="E82" s="99">
        <f>C82-D82</f>
        <v>470</v>
      </c>
      <c r="F82" s="12" t="s">
        <v>210</v>
      </c>
      <c r="G82" s="12" t="s">
        <v>208</v>
      </c>
    </row>
    <row r="83" spans="1:7" ht="18.75">
      <c r="A83" s="74">
        <v>2</v>
      </c>
      <c r="B83" s="12" t="s">
        <v>207</v>
      </c>
      <c r="C83" s="87">
        <v>123000</v>
      </c>
      <c r="D83" s="99">
        <f t="shared" si="1"/>
        <v>105648</v>
      </c>
      <c r="E83" s="99">
        <v>17352</v>
      </c>
      <c r="F83" s="12" t="s">
        <v>210</v>
      </c>
      <c r="G83" s="12" t="s">
        <v>208</v>
      </c>
    </row>
    <row r="84" spans="1:7" ht="18.75">
      <c r="A84" s="74">
        <v>3</v>
      </c>
      <c r="B84" s="12" t="s">
        <v>114</v>
      </c>
      <c r="C84" s="87">
        <v>4000</v>
      </c>
      <c r="D84" s="99">
        <f t="shared" si="1"/>
        <v>2520</v>
      </c>
      <c r="E84" s="99">
        <v>1480</v>
      </c>
      <c r="F84" s="12" t="s">
        <v>210</v>
      </c>
      <c r="G84" s="12" t="s">
        <v>208</v>
      </c>
    </row>
    <row r="85" spans="1:7" ht="18.75">
      <c r="A85" s="74">
        <v>4</v>
      </c>
      <c r="B85" s="12" t="s">
        <v>209</v>
      </c>
      <c r="C85" s="87">
        <v>28000</v>
      </c>
      <c r="D85" s="99">
        <f t="shared" si="1"/>
        <v>13516</v>
      </c>
      <c r="E85" s="101">
        <v>14484</v>
      </c>
      <c r="F85" s="12" t="s">
        <v>210</v>
      </c>
      <c r="G85" s="12" t="s">
        <v>208</v>
      </c>
    </row>
    <row r="86" spans="1:7" ht="18.75">
      <c r="A86" s="74"/>
      <c r="B86" s="12" t="s">
        <v>386</v>
      </c>
      <c r="C86" s="87"/>
      <c r="D86" s="99"/>
      <c r="E86" s="103">
        <f>SUM(E82:E85)</f>
        <v>33786</v>
      </c>
      <c r="F86" s="12"/>
      <c r="G86" s="12"/>
    </row>
    <row r="87" spans="1:7" ht="18.75">
      <c r="A87" s="74"/>
      <c r="B87" s="12"/>
      <c r="C87" s="87"/>
      <c r="D87" s="99"/>
      <c r="E87" s="102"/>
      <c r="F87" s="12"/>
      <c r="G87" s="12"/>
    </row>
    <row r="88" spans="1:7" ht="18.75">
      <c r="A88" s="74">
        <v>1</v>
      </c>
      <c r="B88" s="12" t="s">
        <v>366</v>
      </c>
      <c r="C88" s="87">
        <v>59753</v>
      </c>
      <c r="D88" s="99">
        <f t="shared" si="0"/>
        <v>58860</v>
      </c>
      <c r="E88" s="99">
        <v>893</v>
      </c>
      <c r="F88" s="12" t="s">
        <v>39</v>
      </c>
      <c r="G88" s="12" t="s">
        <v>205</v>
      </c>
    </row>
    <row r="89" spans="1:7" ht="18.75">
      <c r="A89" s="74">
        <v>2</v>
      </c>
      <c r="B89" s="12" t="s">
        <v>367</v>
      </c>
      <c r="C89" s="87">
        <v>6660</v>
      </c>
      <c r="D89" s="99">
        <f t="shared" si="0"/>
        <v>4260</v>
      </c>
      <c r="E89" s="99">
        <v>2400</v>
      </c>
      <c r="F89" s="12" t="s">
        <v>44</v>
      </c>
      <c r="G89" s="12" t="s">
        <v>205</v>
      </c>
    </row>
    <row r="90" spans="1:7" ht="18.75">
      <c r="A90" s="74">
        <v>3</v>
      </c>
      <c r="B90" s="12" t="s">
        <v>200</v>
      </c>
      <c r="C90" s="87">
        <v>117000</v>
      </c>
      <c r="D90" s="99">
        <f t="shared" si="0"/>
        <v>8000</v>
      </c>
      <c r="E90" s="99">
        <v>109000</v>
      </c>
      <c r="F90" s="12" t="s">
        <v>63</v>
      </c>
      <c r="G90" s="12" t="s">
        <v>205</v>
      </c>
    </row>
    <row r="91" spans="1:7" ht="18.75">
      <c r="A91" s="74">
        <v>4</v>
      </c>
      <c r="B91" s="12" t="s">
        <v>172</v>
      </c>
      <c r="C91" s="87">
        <v>106080</v>
      </c>
      <c r="D91" s="99">
        <f t="shared" si="0"/>
        <v>88496</v>
      </c>
      <c r="E91" s="99">
        <v>17584</v>
      </c>
      <c r="F91" s="12" t="s">
        <v>44</v>
      </c>
      <c r="G91" s="12" t="s">
        <v>205</v>
      </c>
    </row>
    <row r="92" spans="1:7" ht="18.75">
      <c r="A92" s="74">
        <v>5</v>
      </c>
      <c r="B92" s="12" t="s">
        <v>368</v>
      </c>
      <c r="C92" s="87">
        <v>11960</v>
      </c>
      <c r="D92" s="99">
        <f t="shared" si="0"/>
        <v>6058</v>
      </c>
      <c r="E92" s="99">
        <v>5902</v>
      </c>
      <c r="F92" s="12" t="s">
        <v>63</v>
      </c>
      <c r="G92" s="12" t="s">
        <v>205</v>
      </c>
    </row>
    <row r="93" spans="1:7" ht="18.75">
      <c r="A93" s="74">
        <v>6</v>
      </c>
      <c r="B93" s="12" t="s">
        <v>369</v>
      </c>
      <c r="C93" s="87">
        <v>1800</v>
      </c>
      <c r="D93" s="99">
        <f t="shared" si="0"/>
        <v>0</v>
      </c>
      <c r="E93" s="99">
        <v>1800</v>
      </c>
      <c r="F93" s="12" t="s">
        <v>81</v>
      </c>
      <c r="G93" s="12" t="s">
        <v>205</v>
      </c>
    </row>
    <row r="94" spans="1:7" ht="18.75">
      <c r="A94" s="74">
        <v>7</v>
      </c>
      <c r="B94" s="12" t="s">
        <v>112</v>
      </c>
      <c r="C94" s="87">
        <v>18200</v>
      </c>
      <c r="D94" s="99">
        <f t="shared" si="0"/>
        <v>11020</v>
      </c>
      <c r="E94" s="99">
        <v>7180</v>
      </c>
      <c r="F94" s="12" t="s">
        <v>349</v>
      </c>
      <c r="G94" s="12" t="s">
        <v>205</v>
      </c>
    </row>
    <row r="95" spans="1:7" ht="18.75">
      <c r="A95" s="74">
        <v>8</v>
      </c>
      <c r="B95" s="12" t="s">
        <v>201</v>
      </c>
      <c r="C95" s="87">
        <v>45500</v>
      </c>
      <c r="D95" s="99">
        <f t="shared" si="0"/>
        <v>0</v>
      </c>
      <c r="E95" s="99">
        <v>45500</v>
      </c>
      <c r="F95" s="12" t="s">
        <v>63</v>
      </c>
      <c r="G95" s="12" t="s">
        <v>205</v>
      </c>
    </row>
    <row r="96" spans="1:7" ht="18.75">
      <c r="A96" s="74">
        <v>9</v>
      </c>
      <c r="B96" s="12" t="s">
        <v>202</v>
      </c>
      <c r="C96" s="87">
        <v>358200</v>
      </c>
      <c r="D96" s="99">
        <f t="shared" si="0"/>
        <v>357640</v>
      </c>
      <c r="E96" s="99">
        <v>560</v>
      </c>
      <c r="F96" s="12" t="s">
        <v>64</v>
      </c>
      <c r="G96" s="12" t="s">
        <v>205</v>
      </c>
    </row>
    <row r="97" spans="1:7" ht="18.75">
      <c r="A97" s="74">
        <v>10</v>
      </c>
      <c r="B97" s="12" t="s">
        <v>370</v>
      </c>
      <c r="C97" s="87">
        <v>8000</v>
      </c>
      <c r="D97" s="99">
        <f>C97-E97</f>
        <v>0</v>
      </c>
      <c r="E97" s="99">
        <v>8000</v>
      </c>
      <c r="F97" s="12" t="s">
        <v>105</v>
      </c>
      <c r="G97" s="12" t="s">
        <v>205</v>
      </c>
    </row>
    <row r="98" spans="1:7" ht="18.75">
      <c r="A98" s="74">
        <v>11</v>
      </c>
      <c r="B98" s="12" t="s">
        <v>109</v>
      </c>
      <c r="C98" s="87">
        <v>1800</v>
      </c>
      <c r="D98" s="99">
        <f>C98-E98</f>
        <v>1500</v>
      </c>
      <c r="E98" s="99">
        <v>300</v>
      </c>
      <c r="F98" s="12" t="s">
        <v>371</v>
      </c>
      <c r="G98" s="12" t="s">
        <v>205</v>
      </c>
    </row>
    <row r="99" spans="1:7" ht="18.75">
      <c r="A99" s="74">
        <v>12</v>
      </c>
      <c r="B99" s="12" t="s">
        <v>372</v>
      </c>
      <c r="C99" s="87">
        <v>1640</v>
      </c>
      <c r="D99" s="99">
        <f>C99-E99</f>
        <v>1450</v>
      </c>
      <c r="E99" s="99">
        <v>190</v>
      </c>
      <c r="F99" s="12" t="s">
        <v>113</v>
      </c>
      <c r="G99" s="12" t="s">
        <v>205</v>
      </c>
    </row>
    <row r="100" spans="1:7" ht="18.75">
      <c r="A100" s="74">
        <v>13</v>
      </c>
      <c r="B100" s="12" t="s">
        <v>373</v>
      </c>
      <c r="C100" s="87">
        <v>10800</v>
      </c>
      <c r="D100" s="99">
        <f>C100-E100</f>
        <v>6130</v>
      </c>
      <c r="E100" s="101">
        <v>4670</v>
      </c>
      <c r="F100" s="12" t="s">
        <v>210</v>
      </c>
      <c r="G100" s="12" t="s">
        <v>205</v>
      </c>
    </row>
    <row r="101" spans="1:7" ht="18.75">
      <c r="A101" s="74"/>
      <c r="B101" s="12" t="s">
        <v>386</v>
      </c>
      <c r="C101" s="87"/>
      <c r="D101" s="99"/>
      <c r="E101" s="103">
        <f>SUM(E88:E100)</f>
        <v>203979</v>
      </c>
      <c r="F101" s="12"/>
      <c r="G101" s="12"/>
    </row>
    <row r="102" spans="1:7" ht="19.5" thickBot="1">
      <c r="A102" s="74"/>
      <c r="B102" s="12"/>
      <c r="C102" s="87"/>
      <c r="D102" s="99"/>
      <c r="E102" s="111"/>
      <c r="F102" s="12"/>
      <c r="G102" s="12"/>
    </row>
    <row r="103" spans="1:7" ht="19.5" thickBot="1">
      <c r="A103" s="64"/>
      <c r="B103" s="7" t="s">
        <v>392</v>
      </c>
      <c r="C103" s="86"/>
      <c r="D103" s="112"/>
      <c r="E103" s="114">
        <f>E7+E44+E50+E57+E68+E80+E86+E101</f>
        <v>740305.38</v>
      </c>
      <c r="F103" s="113"/>
      <c r="G103" s="64"/>
    </row>
    <row r="105" ht="18.75">
      <c r="B105" s="93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39.8515625" style="1" customWidth="1"/>
    <col min="3" max="3" width="16.00390625" style="83" customWidth="1"/>
    <col min="4" max="4" width="15.8515625" style="96" customWidth="1"/>
    <col min="5" max="5" width="12.00390625" style="96" customWidth="1"/>
    <col min="6" max="6" width="12.421875" style="1" customWidth="1"/>
    <col min="7" max="16384" width="9.140625" style="1" customWidth="1"/>
  </cols>
  <sheetData>
    <row r="1" spans="1:6" ht="18.75">
      <c r="A1" s="122" t="s">
        <v>394</v>
      </c>
      <c r="B1" s="122"/>
      <c r="C1" s="122"/>
      <c r="D1" s="122"/>
      <c r="E1" s="122"/>
      <c r="F1" s="122"/>
    </row>
    <row r="2" spans="1:6" ht="18.75">
      <c r="A2" s="520" t="s">
        <v>395</v>
      </c>
      <c r="B2" s="520"/>
      <c r="C2" s="520"/>
      <c r="D2" s="520"/>
      <c r="E2" s="520"/>
      <c r="F2" s="520"/>
    </row>
    <row r="3" spans="1:6" ht="21.75" customHeight="1">
      <c r="A3" s="9" t="s">
        <v>8</v>
      </c>
      <c r="B3" s="9" t="s">
        <v>4</v>
      </c>
      <c r="C3" s="84" t="s">
        <v>193</v>
      </c>
      <c r="D3" s="97" t="s">
        <v>194</v>
      </c>
      <c r="E3" s="97" t="s">
        <v>2</v>
      </c>
      <c r="F3" s="9" t="s">
        <v>37</v>
      </c>
    </row>
    <row r="4" spans="1:6" ht="21.75" customHeight="1">
      <c r="A4" s="6">
        <v>1</v>
      </c>
      <c r="B4" s="75" t="s">
        <v>396</v>
      </c>
      <c r="C4" s="118">
        <v>20710470</v>
      </c>
      <c r="D4" s="119">
        <v>20427065.26</v>
      </c>
      <c r="E4" s="119">
        <f>C4-D4</f>
        <v>283404.73999999836</v>
      </c>
      <c r="F4" s="6" t="s">
        <v>36</v>
      </c>
    </row>
    <row r="5" spans="1:6" ht="21.75" customHeight="1">
      <c r="A5" s="74"/>
      <c r="B5" s="74"/>
      <c r="C5" s="120"/>
      <c r="D5" s="121"/>
      <c r="E5" s="121"/>
      <c r="F5" s="74"/>
    </row>
    <row r="6" spans="1:6" ht="21.75" customHeight="1">
      <c r="A6" s="74"/>
      <c r="B6" s="74" t="s">
        <v>397</v>
      </c>
      <c r="C6" s="120"/>
      <c r="D6" s="121"/>
      <c r="E6" s="121"/>
      <c r="F6" s="74"/>
    </row>
    <row r="7" spans="1:6" ht="18.75">
      <c r="A7" s="92">
        <v>1</v>
      </c>
      <c r="B7" s="109" t="s">
        <v>195</v>
      </c>
      <c r="C7" s="110">
        <v>236600</v>
      </c>
      <c r="D7" s="111">
        <f>C7-E7</f>
        <v>225358</v>
      </c>
      <c r="E7" s="111">
        <v>11242</v>
      </c>
      <c r="F7" s="109" t="s">
        <v>52</v>
      </c>
    </row>
    <row r="8" spans="1:6" ht="18.75">
      <c r="A8" s="92"/>
      <c r="B8" s="109" t="s">
        <v>398</v>
      </c>
      <c r="C8" s="110"/>
      <c r="D8" s="111"/>
      <c r="E8" s="111"/>
      <c r="F8" s="109"/>
    </row>
    <row r="9" spans="1:6" ht="18.75">
      <c r="A9" s="74">
        <v>2</v>
      </c>
      <c r="B9" s="12" t="s">
        <v>379</v>
      </c>
      <c r="C9" s="87">
        <v>4000</v>
      </c>
      <c r="D9" s="99">
        <f>C9-E9</f>
        <v>2360</v>
      </c>
      <c r="E9" s="101">
        <v>1640</v>
      </c>
      <c r="F9" s="12" t="s">
        <v>378</v>
      </c>
    </row>
    <row r="10" spans="1:6" ht="18.75">
      <c r="A10" s="74">
        <v>3</v>
      </c>
      <c r="B10" s="12" t="s">
        <v>390</v>
      </c>
      <c r="C10" s="87">
        <v>68816</v>
      </c>
      <c r="D10" s="99">
        <v>16117.2</v>
      </c>
      <c r="E10" s="101">
        <f>C10-D10</f>
        <v>52698.8</v>
      </c>
      <c r="F10" s="12" t="s">
        <v>378</v>
      </c>
    </row>
    <row r="11" spans="1:6" ht="18.75">
      <c r="A11" s="92">
        <v>1</v>
      </c>
      <c r="B11" s="109" t="s">
        <v>391</v>
      </c>
      <c r="C11" s="110">
        <v>786600</v>
      </c>
      <c r="D11" s="99">
        <f>C11-E11</f>
        <v>778263</v>
      </c>
      <c r="E11" s="111">
        <v>8337</v>
      </c>
      <c r="F11" s="109"/>
    </row>
    <row r="12" spans="1:6" ht="18.75">
      <c r="A12" s="74">
        <v>2</v>
      </c>
      <c r="B12" s="12" t="s">
        <v>380</v>
      </c>
      <c r="C12" s="87">
        <v>410000</v>
      </c>
      <c r="D12" s="99">
        <f>C12-E12</f>
        <v>409688.02</v>
      </c>
      <c r="E12" s="99">
        <v>311.98</v>
      </c>
      <c r="F12" s="12"/>
    </row>
    <row r="13" spans="1:6" ht="18.75">
      <c r="A13" s="92">
        <v>3</v>
      </c>
      <c r="B13" s="12" t="s">
        <v>381</v>
      </c>
      <c r="C13" s="87">
        <v>150000</v>
      </c>
      <c r="D13" s="99">
        <v>110220</v>
      </c>
      <c r="E13" s="99">
        <f>C13-D13</f>
        <v>39780</v>
      </c>
      <c r="F13" s="12"/>
    </row>
    <row r="14" spans="1:6" ht="18.75">
      <c r="A14" s="74">
        <v>4</v>
      </c>
      <c r="B14" s="12" t="s">
        <v>382</v>
      </c>
      <c r="C14" s="87">
        <v>8500</v>
      </c>
      <c r="D14" s="99">
        <f aca="true" t="shared" si="0" ref="D14:D98">C14-E14</f>
        <v>6538</v>
      </c>
      <c r="E14" s="99">
        <v>1962</v>
      </c>
      <c r="F14" s="12" t="s">
        <v>56</v>
      </c>
    </row>
    <row r="15" spans="1:6" ht="18.75">
      <c r="A15" s="92">
        <v>5</v>
      </c>
      <c r="B15" s="12" t="s">
        <v>333</v>
      </c>
      <c r="C15" s="87">
        <v>5400</v>
      </c>
      <c r="D15" s="99">
        <f t="shared" si="0"/>
        <v>2820</v>
      </c>
      <c r="E15" s="99">
        <v>2580</v>
      </c>
      <c r="F15" s="12" t="s">
        <v>50</v>
      </c>
    </row>
    <row r="16" spans="1:6" ht="18.75">
      <c r="A16" s="74">
        <v>6</v>
      </c>
      <c r="B16" s="12" t="s">
        <v>332</v>
      </c>
      <c r="C16" s="87">
        <v>40700</v>
      </c>
      <c r="D16" s="99">
        <f t="shared" si="0"/>
        <v>35700</v>
      </c>
      <c r="E16" s="99">
        <v>5000</v>
      </c>
      <c r="F16" s="12" t="s">
        <v>229</v>
      </c>
    </row>
    <row r="17" spans="1:6" ht="18.75">
      <c r="A17" s="92">
        <v>7</v>
      </c>
      <c r="B17" s="12" t="s">
        <v>125</v>
      </c>
      <c r="C17" s="87">
        <v>20000</v>
      </c>
      <c r="D17" s="99">
        <f t="shared" si="0"/>
        <v>8100</v>
      </c>
      <c r="E17" s="99">
        <v>11900</v>
      </c>
      <c r="F17" s="12"/>
    </row>
    <row r="18" spans="1:6" ht="18.75">
      <c r="A18" s="74">
        <v>8</v>
      </c>
      <c r="B18" s="12" t="s">
        <v>334</v>
      </c>
      <c r="C18" s="87">
        <v>3000</v>
      </c>
      <c r="D18" s="99">
        <f t="shared" si="0"/>
        <v>2709.4</v>
      </c>
      <c r="E18" s="99">
        <v>290.6</v>
      </c>
      <c r="F18" s="12" t="s">
        <v>51</v>
      </c>
    </row>
    <row r="19" spans="1:6" ht="18.75">
      <c r="A19" s="92">
        <v>9</v>
      </c>
      <c r="B19" s="12" t="s">
        <v>335</v>
      </c>
      <c r="C19" s="87">
        <v>25000</v>
      </c>
      <c r="D19" s="99">
        <f t="shared" si="0"/>
        <v>23300</v>
      </c>
      <c r="E19" s="99">
        <v>1700</v>
      </c>
      <c r="F19" s="12" t="s">
        <v>229</v>
      </c>
    </row>
    <row r="20" spans="1:6" ht="18.75">
      <c r="A20" s="74">
        <v>10</v>
      </c>
      <c r="B20" s="12" t="s">
        <v>336</v>
      </c>
      <c r="C20" s="87">
        <v>82300</v>
      </c>
      <c r="D20" s="99">
        <f t="shared" si="0"/>
        <v>82169</v>
      </c>
      <c r="E20" s="99">
        <v>131</v>
      </c>
      <c r="F20" s="12" t="s">
        <v>50</v>
      </c>
    </row>
    <row r="21" spans="1:6" ht="18.75">
      <c r="A21" s="92">
        <v>11</v>
      </c>
      <c r="B21" s="12" t="s">
        <v>337</v>
      </c>
      <c r="C21" s="87">
        <v>10400</v>
      </c>
      <c r="D21" s="99">
        <f t="shared" si="0"/>
        <v>7816</v>
      </c>
      <c r="E21" s="99">
        <v>2584</v>
      </c>
      <c r="F21" s="12" t="s">
        <v>40</v>
      </c>
    </row>
    <row r="22" spans="1:6" ht="18.75">
      <c r="A22" s="74">
        <v>12</v>
      </c>
      <c r="B22" s="50" t="s">
        <v>338</v>
      </c>
      <c r="C22" s="107">
        <v>3000</v>
      </c>
      <c r="D22" s="102">
        <f t="shared" si="0"/>
        <v>2728</v>
      </c>
      <c r="E22" s="102">
        <v>272</v>
      </c>
      <c r="F22" s="50" t="s">
        <v>47</v>
      </c>
    </row>
    <row r="23" spans="1:6" ht="18.75">
      <c r="A23" s="92">
        <v>13</v>
      </c>
      <c r="B23" s="12" t="s">
        <v>339</v>
      </c>
      <c r="C23" s="87">
        <v>150000</v>
      </c>
      <c r="D23" s="99">
        <f t="shared" si="0"/>
        <v>142250</v>
      </c>
      <c r="E23" s="99">
        <v>7750</v>
      </c>
      <c r="F23" s="12" t="s">
        <v>41</v>
      </c>
    </row>
    <row r="24" spans="1:6" ht="18.75">
      <c r="A24" s="74">
        <v>14</v>
      </c>
      <c r="B24" s="12" t="s">
        <v>340</v>
      </c>
      <c r="C24" s="87">
        <v>30000</v>
      </c>
      <c r="D24" s="99">
        <f t="shared" si="0"/>
        <v>28888</v>
      </c>
      <c r="E24" s="99">
        <v>1112</v>
      </c>
      <c r="F24" s="12" t="s">
        <v>57</v>
      </c>
    </row>
    <row r="25" spans="1:6" ht="18.75">
      <c r="A25" s="92">
        <v>15</v>
      </c>
      <c r="B25" s="12" t="s">
        <v>341</v>
      </c>
      <c r="C25" s="87">
        <v>281695</v>
      </c>
      <c r="D25" s="99">
        <f t="shared" si="0"/>
        <v>244048</v>
      </c>
      <c r="E25" s="99">
        <v>37647</v>
      </c>
      <c r="F25" s="12" t="s">
        <v>58</v>
      </c>
    </row>
    <row r="26" spans="1:6" ht="18.75">
      <c r="A26" s="74">
        <v>16</v>
      </c>
      <c r="B26" s="12" t="s">
        <v>342</v>
      </c>
      <c r="C26" s="87">
        <v>10000</v>
      </c>
      <c r="D26" s="99">
        <f t="shared" si="0"/>
        <v>8960</v>
      </c>
      <c r="E26" s="99">
        <v>1040</v>
      </c>
      <c r="F26" s="12" t="s">
        <v>40</v>
      </c>
    </row>
    <row r="27" spans="1:6" ht="18.75">
      <c r="A27" s="92">
        <v>17</v>
      </c>
      <c r="B27" s="12" t="s">
        <v>343</v>
      </c>
      <c r="C27" s="87">
        <v>100000</v>
      </c>
      <c r="D27" s="99">
        <f t="shared" si="0"/>
        <v>89100</v>
      </c>
      <c r="E27" s="99">
        <v>10900</v>
      </c>
      <c r="F27" s="12" t="s">
        <v>218</v>
      </c>
    </row>
    <row r="28" spans="1:6" ht="18.75">
      <c r="A28" s="74">
        <v>18</v>
      </c>
      <c r="B28" s="12" t="s">
        <v>344</v>
      </c>
      <c r="C28" s="87">
        <v>3600</v>
      </c>
      <c r="D28" s="99">
        <f t="shared" si="0"/>
        <v>1094</v>
      </c>
      <c r="E28" s="99">
        <v>2506</v>
      </c>
      <c r="F28" s="12" t="s">
        <v>218</v>
      </c>
    </row>
    <row r="29" spans="1:6" ht="18.75">
      <c r="A29" s="92">
        <v>19</v>
      </c>
      <c r="B29" s="12" t="s">
        <v>138</v>
      </c>
      <c r="C29" s="87">
        <v>18000</v>
      </c>
      <c r="D29" s="99">
        <f t="shared" si="0"/>
        <v>13100</v>
      </c>
      <c r="E29" s="99">
        <v>4900</v>
      </c>
      <c r="F29" s="12" t="s">
        <v>62</v>
      </c>
    </row>
    <row r="30" spans="1:6" ht="18.75">
      <c r="A30" s="74">
        <v>20</v>
      </c>
      <c r="B30" s="12" t="s">
        <v>345</v>
      </c>
      <c r="C30" s="87">
        <v>13100</v>
      </c>
      <c r="D30" s="99">
        <f t="shared" si="0"/>
        <v>5400</v>
      </c>
      <c r="E30" s="99">
        <v>7700</v>
      </c>
      <c r="F30" s="12" t="s">
        <v>346</v>
      </c>
    </row>
    <row r="31" spans="1:6" ht="18.75">
      <c r="A31" s="92">
        <v>21</v>
      </c>
      <c r="B31" s="12" t="s">
        <v>65</v>
      </c>
      <c r="C31" s="87">
        <v>6480</v>
      </c>
      <c r="D31" s="99">
        <f t="shared" si="0"/>
        <v>2477</v>
      </c>
      <c r="E31" s="99">
        <v>4003</v>
      </c>
      <c r="F31" s="12" t="s">
        <v>39</v>
      </c>
    </row>
    <row r="32" spans="1:6" ht="18.75">
      <c r="A32" s="74">
        <v>22</v>
      </c>
      <c r="B32" s="12" t="s">
        <v>347</v>
      </c>
      <c r="C32" s="87">
        <v>2200</v>
      </c>
      <c r="D32" s="99">
        <f t="shared" si="0"/>
        <v>2184</v>
      </c>
      <c r="E32" s="99">
        <v>16</v>
      </c>
      <c r="F32" s="12" t="s">
        <v>35</v>
      </c>
    </row>
    <row r="33" spans="1:6" ht="18.75">
      <c r="A33" s="92">
        <v>23</v>
      </c>
      <c r="B33" s="12" t="s">
        <v>348</v>
      </c>
      <c r="C33" s="87">
        <v>22500</v>
      </c>
      <c r="D33" s="99">
        <f t="shared" si="0"/>
        <v>7828</v>
      </c>
      <c r="E33" s="99">
        <v>14672</v>
      </c>
      <c r="F33" s="12" t="s">
        <v>349</v>
      </c>
    </row>
    <row r="34" spans="1:6" ht="18.75">
      <c r="A34" s="74">
        <v>24</v>
      </c>
      <c r="B34" s="12" t="s">
        <v>350</v>
      </c>
      <c r="C34" s="87">
        <v>2300</v>
      </c>
      <c r="D34" s="99">
        <f t="shared" si="0"/>
        <v>0</v>
      </c>
      <c r="E34" s="99">
        <v>2300</v>
      </c>
      <c r="F34" s="12" t="s">
        <v>44</v>
      </c>
    </row>
    <row r="35" spans="1:6" ht="18.75">
      <c r="A35" s="92">
        <v>25</v>
      </c>
      <c r="B35" s="12" t="s">
        <v>351</v>
      </c>
      <c r="C35" s="87">
        <v>12480</v>
      </c>
      <c r="D35" s="99">
        <f t="shared" si="0"/>
        <v>12032</v>
      </c>
      <c r="E35" s="99">
        <v>448</v>
      </c>
      <c r="F35" s="12" t="s">
        <v>68</v>
      </c>
    </row>
    <row r="36" spans="1:6" ht="18.75">
      <c r="A36" s="74">
        <v>26</v>
      </c>
      <c r="B36" s="12" t="s">
        <v>352</v>
      </c>
      <c r="C36" s="87">
        <v>39000</v>
      </c>
      <c r="D36" s="99">
        <f t="shared" si="0"/>
        <v>38932</v>
      </c>
      <c r="E36" s="99">
        <v>68</v>
      </c>
      <c r="F36" s="12" t="s">
        <v>76</v>
      </c>
    </row>
    <row r="37" spans="1:6" ht="18.75">
      <c r="A37" s="92">
        <v>27</v>
      </c>
      <c r="B37" s="12" t="s">
        <v>79</v>
      </c>
      <c r="C37" s="87">
        <v>1698</v>
      </c>
      <c r="D37" s="99">
        <f t="shared" si="0"/>
        <v>1318</v>
      </c>
      <c r="E37" s="99">
        <v>380</v>
      </c>
      <c r="F37" s="12" t="s">
        <v>80</v>
      </c>
    </row>
    <row r="38" spans="1:6" ht="18.75">
      <c r="A38" s="74">
        <v>28</v>
      </c>
      <c r="B38" s="12" t="s">
        <v>353</v>
      </c>
      <c r="C38" s="87">
        <v>8000</v>
      </c>
      <c r="D38" s="99">
        <f t="shared" si="0"/>
        <v>6500</v>
      </c>
      <c r="E38" s="99">
        <v>1500</v>
      </c>
      <c r="F38" s="12" t="s">
        <v>57</v>
      </c>
    </row>
    <row r="39" spans="1:6" ht="18.75">
      <c r="A39" s="92">
        <v>29</v>
      </c>
      <c r="B39" s="12" t="s">
        <v>332</v>
      </c>
      <c r="C39" s="87">
        <v>5000</v>
      </c>
      <c r="D39" s="99">
        <f t="shared" si="0"/>
        <v>0</v>
      </c>
      <c r="E39" s="99">
        <v>5000</v>
      </c>
      <c r="F39" s="12" t="s">
        <v>229</v>
      </c>
    </row>
    <row r="40" spans="1:6" ht="18.75">
      <c r="A40" s="74">
        <v>30</v>
      </c>
      <c r="B40" s="12" t="s">
        <v>354</v>
      </c>
      <c r="C40" s="87">
        <v>3000</v>
      </c>
      <c r="D40" s="99">
        <f t="shared" si="0"/>
        <v>2828</v>
      </c>
      <c r="E40" s="99">
        <v>172</v>
      </c>
      <c r="F40" s="12" t="s">
        <v>43</v>
      </c>
    </row>
    <row r="41" spans="1:6" ht="18.75">
      <c r="A41" s="92">
        <v>31</v>
      </c>
      <c r="B41" s="12" t="s">
        <v>79</v>
      </c>
      <c r="C41" s="87">
        <v>1800</v>
      </c>
      <c r="D41" s="99">
        <f t="shared" si="0"/>
        <v>1414</v>
      </c>
      <c r="E41" s="99">
        <v>386</v>
      </c>
      <c r="F41" s="12" t="s">
        <v>80</v>
      </c>
    </row>
    <row r="42" spans="1:6" ht="18.75">
      <c r="A42" s="74">
        <v>32</v>
      </c>
      <c r="B42" s="12" t="s">
        <v>111</v>
      </c>
      <c r="C42" s="87">
        <v>7000</v>
      </c>
      <c r="D42" s="99">
        <f t="shared" si="0"/>
        <v>4240</v>
      </c>
      <c r="E42" s="99">
        <v>2760</v>
      </c>
      <c r="F42" s="12" t="s">
        <v>39</v>
      </c>
    </row>
    <row r="43" spans="1:6" ht="18.75">
      <c r="A43" s="92">
        <v>33</v>
      </c>
      <c r="B43" s="12" t="s">
        <v>355</v>
      </c>
      <c r="C43" s="87">
        <v>6900</v>
      </c>
      <c r="D43" s="99">
        <f t="shared" si="0"/>
        <v>5200</v>
      </c>
      <c r="E43" s="99">
        <v>1700</v>
      </c>
      <c r="F43" s="12" t="s">
        <v>62</v>
      </c>
    </row>
    <row r="44" spans="1:6" ht="18.75">
      <c r="A44" s="74">
        <v>34</v>
      </c>
      <c r="B44" s="12" t="s">
        <v>383</v>
      </c>
      <c r="C44" s="87">
        <v>4000</v>
      </c>
      <c r="D44" s="99">
        <f t="shared" si="0"/>
        <v>2432</v>
      </c>
      <c r="E44" s="99">
        <v>1568</v>
      </c>
      <c r="F44" s="12" t="s">
        <v>210</v>
      </c>
    </row>
    <row r="45" spans="1:6" ht="18.75">
      <c r="A45" s="92">
        <v>35</v>
      </c>
      <c r="B45" s="12" t="s">
        <v>384</v>
      </c>
      <c r="C45" s="87">
        <v>2600</v>
      </c>
      <c r="D45" s="99">
        <f t="shared" si="0"/>
        <v>2528</v>
      </c>
      <c r="E45" s="101">
        <v>72</v>
      </c>
      <c r="F45" s="12" t="s">
        <v>62</v>
      </c>
    </row>
    <row r="46" spans="1:6" ht="18.75">
      <c r="A46" s="74"/>
      <c r="B46" s="12" t="s">
        <v>386</v>
      </c>
      <c r="C46" s="87"/>
      <c r="D46" s="99"/>
      <c r="E46" s="103">
        <f>SUM(E11:E45)</f>
        <v>183448.58000000002</v>
      </c>
      <c r="F46" s="12"/>
    </row>
    <row r="47" spans="1:6" ht="18.75">
      <c r="A47" s="74"/>
      <c r="B47" s="12"/>
      <c r="C47" s="87"/>
      <c r="D47" s="99"/>
      <c r="E47" s="102"/>
      <c r="F47" s="12"/>
    </row>
    <row r="48" spans="1:6" ht="18.75">
      <c r="A48" s="74">
        <v>1</v>
      </c>
      <c r="B48" s="12" t="s">
        <v>357</v>
      </c>
      <c r="C48" s="87">
        <v>3000</v>
      </c>
      <c r="D48" s="99">
        <f t="shared" si="0"/>
        <v>2640</v>
      </c>
      <c r="E48" s="99">
        <v>360</v>
      </c>
      <c r="F48" s="12" t="s">
        <v>39</v>
      </c>
    </row>
    <row r="49" spans="1:6" ht="18.75">
      <c r="A49" s="74">
        <v>2</v>
      </c>
      <c r="B49" s="12" t="s">
        <v>148</v>
      </c>
      <c r="C49" s="87">
        <v>485000</v>
      </c>
      <c r="D49" s="99">
        <f t="shared" si="0"/>
        <v>480624</v>
      </c>
      <c r="E49" s="99">
        <v>4376</v>
      </c>
      <c r="F49" s="12" t="s">
        <v>39</v>
      </c>
    </row>
    <row r="50" spans="1:6" ht="18.75">
      <c r="A50" s="74">
        <v>3</v>
      </c>
      <c r="B50" s="12" t="s">
        <v>358</v>
      </c>
      <c r="C50" s="87">
        <v>6400</v>
      </c>
      <c r="D50" s="99">
        <f t="shared" si="0"/>
        <v>4800</v>
      </c>
      <c r="E50" s="99">
        <v>1600</v>
      </c>
      <c r="F50" s="12" t="s">
        <v>39</v>
      </c>
    </row>
    <row r="51" spans="1:6" ht="18.75">
      <c r="A51" s="74">
        <v>4</v>
      </c>
      <c r="B51" s="12" t="s">
        <v>106</v>
      </c>
      <c r="C51" s="87">
        <v>2500</v>
      </c>
      <c r="D51" s="99">
        <f t="shared" si="0"/>
        <v>2480</v>
      </c>
      <c r="E51" s="101">
        <v>20</v>
      </c>
      <c r="F51" s="12" t="s">
        <v>39</v>
      </c>
    </row>
    <row r="52" spans="1:6" ht="18.75">
      <c r="A52" s="74"/>
      <c r="B52" s="12" t="s">
        <v>386</v>
      </c>
      <c r="C52" s="87"/>
      <c r="D52" s="99"/>
      <c r="E52" s="103">
        <f>SUM(E48:E51)</f>
        <v>6356</v>
      </c>
      <c r="F52" s="12"/>
    </row>
    <row r="53" spans="1:6" ht="18.75">
      <c r="A53" s="74"/>
      <c r="B53" s="12"/>
      <c r="C53" s="87"/>
      <c r="D53" s="99"/>
      <c r="E53" s="102"/>
      <c r="F53" s="12"/>
    </row>
    <row r="54" spans="1:6" ht="18.75">
      <c r="A54" s="74">
        <v>1</v>
      </c>
      <c r="B54" s="12" t="s">
        <v>359</v>
      </c>
      <c r="C54" s="87">
        <v>70000</v>
      </c>
      <c r="D54" s="99">
        <f t="shared" si="0"/>
        <v>69975</v>
      </c>
      <c r="E54" s="99">
        <v>25</v>
      </c>
      <c r="F54" s="12" t="s">
        <v>45</v>
      </c>
    </row>
    <row r="55" spans="1:6" ht="18.75">
      <c r="A55" s="74">
        <v>2</v>
      </c>
      <c r="B55" s="12" t="s">
        <v>360</v>
      </c>
      <c r="C55" s="87">
        <v>5500</v>
      </c>
      <c r="D55" s="99">
        <f t="shared" si="0"/>
        <v>3040</v>
      </c>
      <c r="E55" s="99">
        <v>2460</v>
      </c>
      <c r="F55" s="12" t="s">
        <v>38</v>
      </c>
    </row>
    <row r="56" spans="1:6" ht="18.75">
      <c r="A56" s="74">
        <v>3</v>
      </c>
      <c r="B56" s="12" t="s">
        <v>196</v>
      </c>
      <c r="C56" s="87">
        <v>92000</v>
      </c>
      <c r="D56" s="99">
        <f t="shared" si="0"/>
        <v>10998</v>
      </c>
      <c r="E56" s="99">
        <v>81002</v>
      </c>
      <c r="F56" s="12" t="s">
        <v>45</v>
      </c>
    </row>
    <row r="57" spans="1:6" ht="18.75">
      <c r="A57" s="74">
        <v>4</v>
      </c>
      <c r="B57" s="12" t="s">
        <v>197</v>
      </c>
      <c r="C57" s="87">
        <v>65000</v>
      </c>
      <c r="D57" s="99">
        <f t="shared" si="0"/>
        <v>0</v>
      </c>
      <c r="E57" s="99">
        <v>65000</v>
      </c>
      <c r="F57" s="12" t="s">
        <v>45</v>
      </c>
    </row>
    <row r="58" spans="1:6" ht="18.75">
      <c r="A58" s="74">
        <v>5</v>
      </c>
      <c r="B58" s="12" t="s">
        <v>291</v>
      </c>
      <c r="C58" s="87">
        <v>83000</v>
      </c>
      <c r="D58" s="99">
        <v>40300</v>
      </c>
      <c r="E58" s="101">
        <f>C58-D58</f>
        <v>42700</v>
      </c>
      <c r="F58" s="12" t="s">
        <v>45</v>
      </c>
    </row>
    <row r="59" spans="1:6" ht="18.75">
      <c r="A59" s="74"/>
      <c r="B59" s="12" t="s">
        <v>386</v>
      </c>
      <c r="C59" s="87"/>
      <c r="D59" s="99"/>
      <c r="E59" s="103">
        <f>SUM(E54:E58)</f>
        <v>191187</v>
      </c>
      <c r="F59" s="12"/>
    </row>
    <row r="60" spans="1:6" ht="18.75">
      <c r="A60" s="74"/>
      <c r="B60" s="12"/>
      <c r="C60" s="87"/>
      <c r="D60" s="99"/>
      <c r="E60" s="102"/>
      <c r="F60" s="12"/>
    </row>
    <row r="61" spans="1:6" ht="18.75">
      <c r="A61" s="74">
        <v>1</v>
      </c>
      <c r="B61" s="12" t="s">
        <v>155</v>
      </c>
      <c r="C61" s="87">
        <v>47500</v>
      </c>
      <c r="D61" s="99">
        <f t="shared" si="0"/>
        <v>45000</v>
      </c>
      <c r="E61" s="99">
        <v>2500</v>
      </c>
      <c r="F61" s="12" t="s">
        <v>45</v>
      </c>
    </row>
    <row r="62" spans="1:6" ht="18.75">
      <c r="A62" s="74">
        <v>2</v>
      </c>
      <c r="B62" s="12" t="s">
        <v>155</v>
      </c>
      <c r="C62" s="87">
        <v>47500</v>
      </c>
      <c r="D62" s="99">
        <f t="shared" si="0"/>
        <v>45000</v>
      </c>
      <c r="E62" s="99">
        <v>2500</v>
      </c>
      <c r="F62" s="12" t="s">
        <v>349</v>
      </c>
    </row>
    <row r="63" spans="1:6" ht="18.75">
      <c r="A63" s="74">
        <v>3</v>
      </c>
      <c r="B63" s="12" t="s">
        <v>361</v>
      </c>
      <c r="C63" s="87">
        <v>9600</v>
      </c>
      <c r="D63" s="99">
        <f t="shared" si="0"/>
        <v>7880</v>
      </c>
      <c r="E63" s="99">
        <v>1720</v>
      </c>
      <c r="F63" s="12" t="s">
        <v>39</v>
      </c>
    </row>
    <row r="64" spans="1:6" ht="18.75">
      <c r="A64" s="74">
        <v>4</v>
      </c>
      <c r="B64" s="12" t="s">
        <v>66</v>
      </c>
      <c r="C64" s="87">
        <v>4800</v>
      </c>
      <c r="D64" s="99">
        <f t="shared" si="0"/>
        <v>4480</v>
      </c>
      <c r="E64" s="99">
        <v>320</v>
      </c>
      <c r="F64" s="12" t="s">
        <v>45</v>
      </c>
    </row>
    <row r="65" spans="1:6" ht="18.75">
      <c r="A65" s="74">
        <v>5</v>
      </c>
      <c r="B65" s="12" t="s">
        <v>84</v>
      </c>
      <c r="C65" s="87">
        <v>2000</v>
      </c>
      <c r="D65" s="99">
        <f t="shared" si="0"/>
        <v>1270</v>
      </c>
      <c r="E65" s="99">
        <v>730</v>
      </c>
      <c r="F65" s="12" t="s">
        <v>58</v>
      </c>
    </row>
    <row r="66" spans="1:6" ht="18.75">
      <c r="A66" s="74">
        <v>6</v>
      </c>
      <c r="B66" s="12" t="s">
        <v>104</v>
      </c>
      <c r="C66" s="87">
        <v>40000</v>
      </c>
      <c r="D66" s="99">
        <f t="shared" si="0"/>
        <v>0</v>
      </c>
      <c r="E66" s="99">
        <v>40000</v>
      </c>
      <c r="F66" s="12" t="s">
        <v>38</v>
      </c>
    </row>
    <row r="67" spans="1:6" ht="18.75">
      <c r="A67" s="74">
        <v>7</v>
      </c>
      <c r="B67" s="12" t="s">
        <v>362</v>
      </c>
      <c r="C67" s="87">
        <v>4000</v>
      </c>
      <c r="D67" s="99">
        <f t="shared" si="0"/>
        <v>2932</v>
      </c>
      <c r="E67" s="101">
        <v>1068</v>
      </c>
      <c r="F67" s="12" t="s">
        <v>46</v>
      </c>
    </row>
    <row r="68" spans="1:6" ht="18.75">
      <c r="A68" s="74">
        <v>8</v>
      </c>
      <c r="B68" s="12" t="s">
        <v>156</v>
      </c>
      <c r="C68" s="87">
        <v>5000</v>
      </c>
      <c r="D68" s="99">
        <f t="shared" si="0"/>
        <v>4996</v>
      </c>
      <c r="E68" s="111">
        <v>4</v>
      </c>
      <c r="F68" s="12" t="s">
        <v>349</v>
      </c>
    </row>
    <row r="69" spans="1:6" ht="18.75">
      <c r="A69" s="74">
        <v>9</v>
      </c>
      <c r="B69" s="12" t="s">
        <v>385</v>
      </c>
      <c r="C69" s="87">
        <v>1940</v>
      </c>
      <c r="D69" s="99">
        <f t="shared" si="0"/>
        <v>0</v>
      </c>
      <c r="E69" s="111">
        <v>1940</v>
      </c>
      <c r="F69" s="12" t="s">
        <v>46</v>
      </c>
    </row>
    <row r="70" spans="1:6" ht="18.75">
      <c r="A70" s="74"/>
      <c r="B70" s="12" t="s">
        <v>386</v>
      </c>
      <c r="C70" s="87"/>
      <c r="D70" s="99"/>
      <c r="E70" s="103">
        <f>SUM(E61:E69)</f>
        <v>50782</v>
      </c>
      <c r="F70" s="12"/>
    </row>
    <row r="71" spans="1:6" ht="18.75">
      <c r="A71" s="74"/>
      <c r="B71" s="12"/>
      <c r="C71" s="87"/>
      <c r="D71" s="99"/>
      <c r="E71" s="102"/>
      <c r="F71" s="12"/>
    </row>
    <row r="72" spans="1:6" ht="18.75">
      <c r="A72" s="74">
        <v>1</v>
      </c>
      <c r="B72" s="12" t="s">
        <v>198</v>
      </c>
      <c r="C72" s="87">
        <v>45000</v>
      </c>
      <c r="D72" s="99">
        <f t="shared" si="0"/>
        <v>3742</v>
      </c>
      <c r="E72" s="99">
        <v>41258</v>
      </c>
      <c r="F72" s="12" t="s">
        <v>56</v>
      </c>
    </row>
    <row r="73" spans="1:6" ht="18.75">
      <c r="A73" s="74">
        <v>2</v>
      </c>
      <c r="B73" s="12" t="s">
        <v>363</v>
      </c>
      <c r="C73" s="87">
        <v>450000</v>
      </c>
      <c r="D73" s="99">
        <f t="shared" si="0"/>
        <v>435546</v>
      </c>
      <c r="E73" s="99">
        <v>14454</v>
      </c>
      <c r="F73" s="12" t="s">
        <v>56</v>
      </c>
    </row>
    <row r="74" spans="1:6" ht="18.75">
      <c r="A74" s="74">
        <v>3</v>
      </c>
      <c r="B74" s="12" t="s">
        <v>364</v>
      </c>
      <c r="C74" s="87">
        <v>360000</v>
      </c>
      <c r="D74" s="99">
        <f t="shared" si="0"/>
        <v>359120</v>
      </c>
      <c r="E74" s="99">
        <v>880</v>
      </c>
      <c r="F74" s="12" t="s">
        <v>56</v>
      </c>
    </row>
    <row r="75" spans="1:6" ht="18.75">
      <c r="A75" s="74">
        <v>4</v>
      </c>
      <c r="B75" s="12" t="s">
        <v>365</v>
      </c>
      <c r="C75" s="87">
        <v>6000</v>
      </c>
      <c r="D75" s="99">
        <f t="shared" si="0"/>
        <v>5920</v>
      </c>
      <c r="E75" s="99">
        <v>80</v>
      </c>
      <c r="F75" s="12" t="s">
        <v>71</v>
      </c>
    </row>
    <row r="76" spans="1:6" ht="18.75">
      <c r="A76" s="74">
        <v>5</v>
      </c>
      <c r="B76" s="12" t="s">
        <v>168</v>
      </c>
      <c r="C76" s="87">
        <v>130000</v>
      </c>
      <c r="D76" s="99">
        <f t="shared" si="0"/>
        <v>122080</v>
      </c>
      <c r="E76" s="99">
        <v>7920</v>
      </c>
      <c r="F76" s="12" t="s">
        <v>56</v>
      </c>
    </row>
    <row r="77" spans="1:6" ht="18.75">
      <c r="A77" s="74">
        <v>6</v>
      </c>
      <c r="B77" s="12" t="s">
        <v>199</v>
      </c>
      <c r="C77" s="87">
        <v>65000</v>
      </c>
      <c r="D77" s="99">
        <f t="shared" si="0"/>
        <v>40718</v>
      </c>
      <c r="E77" s="101">
        <v>24282</v>
      </c>
      <c r="F77" s="12" t="s">
        <v>78</v>
      </c>
    </row>
    <row r="78" spans="1:6" ht="18.75">
      <c r="A78" s="74"/>
      <c r="B78" s="12" t="s">
        <v>386</v>
      </c>
      <c r="C78" s="87"/>
      <c r="D78" s="99"/>
      <c r="E78" s="103">
        <f>SUM(E72:E77)</f>
        <v>88874</v>
      </c>
      <c r="F78" s="12"/>
    </row>
    <row r="79" spans="1:6" ht="18.75">
      <c r="A79" s="74"/>
      <c r="B79" s="12"/>
      <c r="C79" s="87"/>
      <c r="D79" s="99"/>
      <c r="E79" s="102"/>
      <c r="F79" s="12"/>
    </row>
    <row r="80" spans="1:6" ht="18.75">
      <c r="A80" s="74">
        <v>1</v>
      </c>
      <c r="B80" s="12" t="s">
        <v>387</v>
      </c>
      <c r="C80" s="87">
        <v>2440</v>
      </c>
      <c r="D80" s="99">
        <v>1234</v>
      </c>
      <c r="E80" s="99">
        <f>C80-D80</f>
        <v>1206</v>
      </c>
      <c r="F80" s="12" t="s">
        <v>46</v>
      </c>
    </row>
    <row r="81" spans="1:6" ht="18.75">
      <c r="A81" s="74">
        <v>2</v>
      </c>
      <c r="B81" s="12" t="s">
        <v>374</v>
      </c>
      <c r="C81" s="87">
        <v>7020</v>
      </c>
      <c r="D81" s="99">
        <f aca="true" t="shared" si="1" ref="D81:D87">C81-E81</f>
        <v>3040</v>
      </c>
      <c r="E81" s="101">
        <v>3980</v>
      </c>
      <c r="F81" s="12" t="s">
        <v>40</v>
      </c>
    </row>
    <row r="82" spans="1:6" ht="18.75">
      <c r="A82" s="74"/>
      <c r="B82" s="12" t="s">
        <v>386</v>
      </c>
      <c r="C82" s="87"/>
      <c r="D82" s="99"/>
      <c r="E82" s="103">
        <f>SUM(E80:E81)</f>
        <v>5186</v>
      </c>
      <c r="F82" s="12"/>
    </row>
    <row r="83" spans="1:6" ht="18.75">
      <c r="A83" s="74"/>
      <c r="B83" s="12"/>
      <c r="C83" s="87"/>
      <c r="D83" s="99"/>
      <c r="E83" s="102"/>
      <c r="F83" s="12"/>
    </row>
    <row r="84" spans="1:6" ht="18.75">
      <c r="A84" s="74">
        <v>1</v>
      </c>
      <c r="B84" s="12" t="s">
        <v>82</v>
      </c>
      <c r="C84" s="87">
        <v>45000</v>
      </c>
      <c r="D84" s="99">
        <v>44530</v>
      </c>
      <c r="E84" s="99">
        <f>C84-D84</f>
        <v>470</v>
      </c>
      <c r="F84" s="12" t="s">
        <v>210</v>
      </c>
    </row>
    <row r="85" spans="1:6" ht="18.75">
      <c r="A85" s="74">
        <v>2</v>
      </c>
      <c r="B85" s="12" t="s">
        <v>207</v>
      </c>
      <c r="C85" s="87">
        <v>123000</v>
      </c>
      <c r="D85" s="99">
        <f t="shared" si="1"/>
        <v>105648</v>
      </c>
      <c r="E85" s="99">
        <v>17352</v>
      </c>
      <c r="F85" s="12" t="s">
        <v>210</v>
      </c>
    </row>
    <row r="86" spans="1:6" ht="18.75">
      <c r="A86" s="74">
        <v>3</v>
      </c>
      <c r="B86" s="12" t="s">
        <v>114</v>
      </c>
      <c r="C86" s="87">
        <v>4000</v>
      </c>
      <c r="D86" s="99">
        <f t="shared" si="1"/>
        <v>2520</v>
      </c>
      <c r="E86" s="99">
        <v>1480</v>
      </c>
      <c r="F86" s="12" t="s">
        <v>210</v>
      </c>
    </row>
    <row r="87" spans="1:6" ht="18.75">
      <c r="A87" s="74">
        <v>4</v>
      </c>
      <c r="B87" s="12" t="s">
        <v>209</v>
      </c>
      <c r="C87" s="87">
        <v>28000</v>
      </c>
      <c r="D87" s="99">
        <f t="shared" si="1"/>
        <v>13516</v>
      </c>
      <c r="E87" s="101">
        <v>14484</v>
      </c>
      <c r="F87" s="12" t="s">
        <v>210</v>
      </c>
    </row>
    <row r="88" spans="1:6" ht="18.75">
      <c r="A88" s="74"/>
      <c r="B88" s="12" t="s">
        <v>386</v>
      </c>
      <c r="C88" s="87"/>
      <c r="D88" s="99"/>
      <c r="E88" s="103">
        <f>SUM(E84:E87)</f>
        <v>33786</v>
      </c>
      <c r="F88" s="12"/>
    </row>
    <row r="89" spans="1:6" ht="18.75">
      <c r="A89" s="74"/>
      <c r="B89" s="12"/>
      <c r="C89" s="87"/>
      <c r="D89" s="99"/>
      <c r="E89" s="102"/>
      <c r="F89" s="12"/>
    </row>
    <row r="90" spans="1:6" ht="18.75">
      <c r="A90" s="74">
        <v>1</v>
      </c>
      <c r="B90" s="12" t="s">
        <v>366</v>
      </c>
      <c r="C90" s="87">
        <v>59753</v>
      </c>
      <c r="D90" s="99">
        <f t="shared" si="0"/>
        <v>58860</v>
      </c>
      <c r="E90" s="99">
        <v>893</v>
      </c>
      <c r="F90" s="12" t="s">
        <v>39</v>
      </c>
    </row>
    <row r="91" spans="1:6" ht="18.75">
      <c r="A91" s="74">
        <v>2</v>
      </c>
      <c r="B91" s="12" t="s">
        <v>367</v>
      </c>
      <c r="C91" s="87">
        <v>6660</v>
      </c>
      <c r="D91" s="99">
        <f t="shared" si="0"/>
        <v>4260</v>
      </c>
      <c r="E91" s="99">
        <v>2400</v>
      </c>
      <c r="F91" s="12" t="s">
        <v>44</v>
      </c>
    </row>
    <row r="92" spans="1:6" ht="18.75">
      <c r="A92" s="74">
        <v>3</v>
      </c>
      <c r="B92" s="12" t="s">
        <v>200</v>
      </c>
      <c r="C92" s="87">
        <v>117000</v>
      </c>
      <c r="D92" s="99">
        <f t="shared" si="0"/>
        <v>8000</v>
      </c>
      <c r="E92" s="99">
        <v>109000</v>
      </c>
      <c r="F92" s="12" t="s">
        <v>63</v>
      </c>
    </row>
    <row r="93" spans="1:6" ht="18.75">
      <c r="A93" s="74">
        <v>4</v>
      </c>
      <c r="B93" s="12" t="s">
        <v>172</v>
      </c>
      <c r="C93" s="87">
        <v>106080</v>
      </c>
      <c r="D93" s="99">
        <f t="shared" si="0"/>
        <v>88496</v>
      </c>
      <c r="E93" s="99">
        <v>17584</v>
      </c>
      <c r="F93" s="12" t="s">
        <v>44</v>
      </c>
    </row>
    <row r="94" spans="1:6" ht="18.75">
      <c r="A94" s="74">
        <v>5</v>
      </c>
      <c r="B94" s="12" t="s">
        <v>368</v>
      </c>
      <c r="C94" s="87">
        <v>11960</v>
      </c>
      <c r="D94" s="99">
        <f t="shared" si="0"/>
        <v>6058</v>
      </c>
      <c r="E94" s="99">
        <v>5902</v>
      </c>
      <c r="F94" s="12" t="s">
        <v>63</v>
      </c>
    </row>
    <row r="95" spans="1:6" ht="18.75">
      <c r="A95" s="74">
        <v>6</v>
      </c>
      <c r="B95" s="12" t="s">
        <v>369</v>
      </c>
      <c r="C95" s="87">
        <v>1800</v>
      </c>
      <c r="D95" s="99">
        <f t="shared" si="0"/>
        <v>0</v>
      </c>
      <c r="E95" s="99">
        <v>1800</v>
      </c>
      <c r="F95" s="12" t="s">
        <v>81</v>
      </c>
    </row>
    <row r="96" spans="1:6" ht="18.75">
      <c r="A96" s="74">
        <v>7</v>
      </c>
      <c r="B96" s="12" t="s">
        <v>112</v>
      </c>
      <c r="C96" s="87">
        <v>18200</v>
      </c>
      <c r="D96" s="99">
        <f t="shared" si="0"/>
        <v>11020</v>
      </c>
      <c r="E96" s="99">
        <v>7180</v>
      </c>
      <c r="F96" s="12" t="s">
        <v>349</v>
      </c>
    </row>
    <row r="97" spans="1:6" ht="18.75">
      <c r="A97" s="74">
        <v>8</v>
      </c>
      <c r="B97" s="12" t="s">
        <v>201</v>
      </c>
      <c r="C97" s="87">
        <v>45500</v>
      </c>
      <c r="D97" s="99">
        <f t="shared" si="0"/>
        <v>0</v>
      </c>
      <c r="E97" s="99">
        <v>45500</v>
      </c>
      <c r="F97" s="12" t="s">
        <v>63</v>
      </c>
    </row>
    <row r="98" spans="1:6" ht="18.75">
      <c r="A98" s="74">
        <v>9</v>
      </c>
      <c r="B98" s="12" t="s">
        <v>202</v>
      </c>
      <c r="C98" s="87">
        <v>358200</v>
      </c>
      <c r="D98" s="99">
        <f t="shared" si="0"/>
        <v>357640</v>
      </c>
      <c r="E98" s="99">
        <v>560</v>
      </c>
      <c r="F98" s="12" t="s">
        <v>64</v>
      </c>
    </row>
    <row r="99" spans="1:6" ht="18.75">
      <c r="A99" s="74">
        <v>10</v>
      </c>
      <c r="B99" s="12" t="s">
        <v>370</v>
      </c>
      <c r="C99" s="87">
        <v>8000</v>
      </c>
      <c r="D99" s="99">
        <f>C99-E99</f>
        <v>0</v>
      </c>
      <c r="E99" s="99">
        <v>8000</v>
      </c>
      <c r="F99" s="12" t="s">
        <v>105</v>
      </c>
    </row>
    <row r="100" spans="1:6" ht="18.75">
      <c r="A100" s="74">
        <v>11</v>
      </c>
      <c r="B100" s="12" t="s">
        <v>109</v>
      </c>
      <c r="C100" s="87">
        <v>1800</v>
      </c>
      <c r="D100" s="99">
        <f>C100-E100</f>
        <v>1500</v>
      </c>
      <c r="E100" s="99">
        <v>300</v>
      </c>
      <c r="F100" s="12" t="s">
        <v>371</v>
      </c>
    </row>
    <row r="101" spans="1:6" ht="18.75">
      <c r="A101" s="74">
        <v>12</v>
      </c>
      <c r="B101" s="12" t="s">
        <v>372</v>
      </c>
      <c r="C101" s="87">
        <v>1640</v>
      </c>
      <c r="D101" s="99">
        <f>C101-E101</f>
        <v>1450</v>
      </c>
      <c r="E101" s="99">
        <v>190</v>
      </c>
      <c r="F101" s="12" t="s">
        <v>113</v>
      </c>
    </row>
    <row r="102" spans="1:6" ht="18.75">
      <c r="A102" s="74">
        <v>13</v>
      </c>
      <c r="B102" s="12" t="s">
        <v>373</v>
      </c>
      <c r="C102" s="87">
        <v>10800</v>
      </c>
      <c r="D102" s="99">
        <f>C102-E102</f>
        <v>6130</v>
      </c>
      <c r="E102" s="101">
        <v>4670</v>
      </c>
      <c r="F102" s="12" t="s">
        <v>210</v>
      </c>
    </row>
    <row r="103" spans="1:6" ht="18.75">
      <c r="A103" s="74"/>
      <c r="B103" s="12" t="s">
        <v>386</v>
      </c>
      <c r="C103" s="87"/>
      <c r="D103" s="99"/>
      <c r="E103" s="103">
        <f>SUM(E90:E102)</f>
        <v>203979</v>
      </c>
      <c r="F103" s="12"/>
    </row>
    <row r="104" spans="1:6" ht="19.5" thickBot="1">
      <c r="A104" s="74"/>
      <c r="B104" s="12"/>
      <c r="C104" s="87"/>
      <c r="D104" s="99"/>
      <c r="E104" s="111"/>
      <c r="F104" s="12"/>
    </row>
    <row r="105" spans="1:6" ht="19.5" thickBot="1">
      <c r="A105" s="64"/>
      <c r="B105" s="7" t="s">
        <v>392</v>
      </c>
      <c r="C105" s="86"/>
      <c r="D105" s="112"/>
      <c r="E105" s="114" t="e">
        <f>#REF!+E46+E52+E59+E70+E82+E88+E103</f>
        <v>#REF!</v>
      </c>
      <c r="F105" s="113"/>
    </row>
    <row r="107" ht="18.75">
      <c r="B107" s="93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244" customWidth="1"/>
    <col min="2" max="2" width="10.57421875" style="244" customWidth="1"/>
    <col min="3" max="3" width="26.8515625" style="244" customWidth="1"/>
    <col min="4" max="4" width="12.421875" style="244" bestFit="1" customWidth="1"/>
    <col min="5" max="5" width="10.421875" style="244" customWidth="1"/>
    <col min="6" max="6" width="10.00390625" style="244" bestFit="1" customWidth="1"/>
    <col min="7" max="7" width="11.28125" style="244" customWidth="1"/>
    <col min="8" max="9" width="9.140625" style="244" customWidth="1"/>
    <col min="10" max="10" width="12.140625" style="244" customWidth="1"/>
    <col min="11" max="16384" width="9.140625" style="244" customWidth="1"/>
  </cols>
  <sheetData>
    <row r="1" spans="1:8" ht="17.25">
      <c r="A1" s="242"/>
      <c r="B1" s="242"/>
      <c r="C1" s="242"/>
      <c r="D1" s="242"/>
      <c r="E1" s="242"/>
      <c r="F1" s="496"/>
      <c r="G1" s="242"/>
      <c r="H1" s="242"/>
    </row>
    <row r="2" spans="1:8" ht="17.25">
      <c r="A2" s="242" t="s">
        <v>1756</v>
      </c>
      <c r="B2" s="242"/>
      <c r="C2" s="242"/>
      <c r="D2" s="242"/>
      <c r="E2" s="242"/>
      <c r="F2" s="242"/>
      <c r="G2" s="242"/>
      <c r="H2" s="245" t="s">
        <v>1296</v>
      </c>
    </row>
    <row r="3" spans="1:8" ht="17.25">
      <c r="A3" s="242" t="s">
        <v>32</v>
      </c>
      <c r="B3" s="242"/>
      <c r="C3" s="242"/>
      <c r="D3" s="242"/>
      <c r="E3" s="242"/>
      <c r="F3" s="242"/>
      <c r="G3" s="242"/>
      <c r="H3" s="242"/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54" t="s">
        <v>37</v>
      </c>
    </row>
    <row r="6" spans="1:8" ht="17.25">
      <c r="A6" s="255" t="s">
        <v>686</v>
      </c>
      <c r="B6" s="256">
        <v>309123</v>
      </c>
      <c r="C6" s="236" t="s">
        <v>1472</v>
      </c>
      <c r="D6" s="259">
        <v>1300000</v>
      </c>
      <c r="E6" s="257"/>
      <c r="F6" s="257"/>
      <c r="G6" s="258">
        <f>D6</f>
        <v>1300000</v>
      </c>
      <c r="H6" s="478"/>
    </row>
    <row r="7" spans="1:8" ht="17.25">
      <c r="A7" s="255"/>
      <c r="B7" s="256"/>
      <c r="C7" s="239"/>
      <c r="D7" s="259"/>
      <c r="E7" s="259"/>
      <c r="F7" s="259"/>
      <c r="G7" s="258"/>
      <c r="H7" s="260"/>
    </row>
    <row r="8" spans="1:8" ht="17.25">
      <c r="A8" s="255"/>
      <c r="B8" s="256"/>
      <c r="C8" s="115"/>
      <c r="D8" s="259"/>
      <c r="E8" s="259"/>
      <c r="F8" s="259"/>
      <c r="G8" s="258"/>
      <c r="H8" s="260"/>
    </row>
    <row r="9" spans="1:8" ht="17.25">
      <c r="A9" s="255"/>
      <c r="B9" s="256"/>
      <c r="C9" s="115"/>
      <c r="D9" s="259"/>
      <c r="E9" s="259"/>
      <c r="F9" s="259"/>
      <c r="G9" s="258"/>
      <c r="H9" s="260"/>
    </row>
    <row r="10" spans="1:8" ht="17.25">
      <c r="A10" s="255"/>
      <c r="B10" s="256"/>
      <c r="C10" s="239"/>
      <c r="D10" s="259"/>
      <c r="E10" s="259"/>
      <c r="F10" s="259"/>
      <c r="G10" s="258"/>
      <c r="H10" s="260"/>
    </row>
    <row r="11" spans="1:8" ht="17.25">
      <c r="A11" s="255"/>
      <c r="B11" s="263"/>
      <c r="C11" s="241"/>
      <c r="D11" s="264"/>
      <c r="E11" s="264"/>
      <c r="F11" s="259"/>
      <c r="G11" s="258"/>
      <c r="H11" s="260"/>
    </row>
    <row r="12" spans="1:8" ht="17.25">
      <c r="A12" s="255"/>
      <c r="B12" s="263"/>
      <c r="C12" s="241"/>
      <c r="D12" s="264"/>
      <c r="E12" s="264"/>
      <c r="F12" s="306"/>
      <c r="G12" s="258"/>
      <c r="H12" s="260"/>
    </row>
    <row r="13" spans="1:8" ht="17.25">
      <c r="A13" s="255"/>
      <c r="B13" s="263"/>
      <c r="C13" s="241"/>
      <c r="D13" s="264"/>
      <c r="E13" s="264"/>
      <c r="F13" s="259"/>
      <c r="G13" s="258"/>
      <c r="H13" s="260"/>
    </row>
    <row r="14" spans="1:8" ht="17.25">
      <c r="A14" s="255"/>
      <c r="B14" s="256"/>
      <c r="C14" s="239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256"/>
      <c r="C16" s="239"/>
      <c r="D16" s="259"/>
      <c r="E16" s="259"/>
      <c r="F16" s="259"/>
      <c r="G16" s="258"/>
      <c r="H16" s="260"/>
    </row>
    <row r="17" spans="1:8" ht="17.25">
      <c r="A17" s="255"/>
      <c r="B17" s="263"/>
      <c r="C17" s="115"/>
      <c r="D17" s="259"/>
      <c r="E17" s="259"/>
      <c r="F17" s="259"/>
      <c r="G17" s="258"/>
      <c r="H17" s="262"/>
    </row>
    <row r="18" spans="1:8" ht="17.25">
      <c r="A18" s="261"/>
      <c r="B18" s="263"/>
      <c r="C18" s="115"/>
      <c r="D18" s="259"/>
      <c r="E18" s="259"/>
      <c r="F18" s="259"/>
      <c r="G18" s="258"/>
      <c r="H18" s="262"/>
    </row>
    <row r="19" spans="1:8" ht="19.5" thickBot="1">
      <c r="A19" s="285"/>
      <c r="B19" s="286"/>
      <c r="C19" s="287" t="s">
        <v>1289</v>
      </c>
      <c r="D19" s="288">
        <f>SUM(D6:D18)</f>
        <v>1300000</v>
      </c>
      <c r="E19" s="288">
        <f>SUM(E6:E18)</f>
        <v>0</v>
      </c>
      <c r="F19" s="288">
        <f>SUM(F6:F18)</f>
        <v>0</v>
      </c>
      <c r="G19" s="288">
        <f>D19-E19-F19</f>
        <v>1300000</v>
      </c>
      <c r="H19" s="289"/>
    </row>
    <row r="20" ht="18" thickTop="1"/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44.421875" style="1" customWidth="1"/>
    <col min="3" max="4" width="17.57421875" style="83" customWidth="1"/>
    <col min="5" max="5" width="15.57421875" style="83" customWidth="1"/>
    <col min="6" max="16384" width="9.140625" style="1" customWidth="1"/>
  </cols>
  <sheetData>
    <row r="1" spans="1:5" ht="18.75">
      <c r="A1" s="122" t="s">
        <v>447</v>
      </c>
      <c r="B1" s="122"/>
      <c r="C1" s="122"/>
      <c r="D1" s="122"/>
      <c r="E1" s="122"/>
    </row>
    <row r="2" ht="18.75">
      <c r="A2" s="1" t="s">
        <v>235</v>
      </c>
    </row>
    <row r="3" spans="1:5" ht="21.75" customHeight="1">
      <c r="A3" s="9" t="s">
        <v>8</v>
      </c>
      <c r="B3" s="9" t="s">
        <v>4</v>
      </c>
      <c r="C3" s="84" t="s">
        <v>28</v>
      </c>
      <c r="D3" s="84"/>
      <c r="E3" s="84" t="s">
        <v>3</v>
      </c>
    </row>
    <row r="4" spans="1:5" ht="18.75">
      <c r="A4" s="6"/>
      <c r="B4" s="88" t="s">
        <v>237</v>
      </c>
      <c r="C4" s="85"/>
      <c r="D4" s="85"/>
      <c r="E4" s="85"/>
    </row>
    <row r="5" spans="1:5" ht="18.75">
      <c r="A5" s="74">
        <v>1</v>
      </c>
      <c r="B5" s="12" t="s">
        <v>236</v>
      </c>
      <c r="C5" s="87">
        <v>17300</v>
      </c>
      <c r="D5" s="87"/>
      <c r="E5" s="87"/>
    </row>
    <row r="6" spans="1:5" ht="18.75">
      <c r="A6" s="74"/>
      <c r="B6" s="12"/>
      <c r="C6" s="87"/>
      <c r="D6" s="87"/>
      <c r="E6" s="87"/>
    </row>
    <row r="7" spans="1:5" ht="18.75">
      <c r="A7" s="74"/>
      <c r="B7" s="89" t="s">
        <v>238</v>
      </c>
      <c r="C7" s="87"/>
      <c r="D7" s="87"/>
      <c r="E7" s="87"/>
    </row>
    <row r="8" spans="1:5" ht="18.75">
      <c r="A8" s="74">
        <v>1</v>
      </c>
      <c r="B8" s="12" t="s">
        <v>239</v>
      </c>
      <c r="C8" s="87">
        <v>3500</v>
      </c>
      <c r="D8" s="87"/>
      <c r="E8" s="87"/>
    </row>
    <row r="9" spans="1:5" ht="18.75">
      <c r="A9" s="74">
        <v>2</v>
      </c>
      <c r="B9" s="12" t="s">
        <v>240</v>
      </c>
      <c r="C9" s="87">
        <v>3500</v>
      </c>
      <c r="D9" s="87"/>
      <c r="E9" s="87"/>
    </row>
    <row r="10" spans="1:5" ht="18.75">
      <c r="A10" s="74">
        <v>3</v>
      </c>
      <c r="B10" s="12" t="s">
        <v>241</v>
      </c>
      <c r="C10" s="87">
        <v>3500</v>
      </c>
      <c r="D10" s="87"/>
      <c r="E10" s="87"/>
    </row>
    <row r="11" spans="1:5" ht="18.75">
      <c r="A11" s="74">
        <v>4</v>
      </c>
      <c r="B11" s="12" t="s">
        <v>242</v>
      </c>
      <c r="C11" s="87">
        <v>3500</v>
      </c>
      <c r="D11" s="87"/>
      <c r="E11" s="87"/>
    </row>
    <row r="12" spans="1:5" ht="18.75">
      <c r="A12" s="74">
        <v>5</v>
      </c>
      <c r="B12" s="12" t="s">
        <v>243</v>
      </c>
      <c r="C12" s="87">
        <v>3500</v>
      </c>
      <c r="D12" s="87"/>
      <c r="E12" s="87"/>
    </row>
    <row r="13" spans="1:5" ht="18.75">
      <c r="A13" s="74"/>
      <c r="B13" s="12"/>
      <c r="C13" s="87"/>
      <c r="D13" s="87"/>
      <c r="E13" s="87"/>
    </row>
    <row r="14" spans="1:5" ht="18.75">
      <c r="A14" s="74"/>
      <c r="B14" s="89" t="s">
        <v>244</v>
      </c>
      <c r="C14" s="87"/>
      <c r="D14" s="87"/>
      <c r="E14" s="87"/>
    </row>
    <row r="15" spans="1:5" ht="18.75">
      <c r="A15" s="74">
        <v>1</v>
      </c>
      <c r="B15" s="12" t="s">
        <v>245</v>
      </c>
      <c r="C15" s="87">
        <v>4000</v>
      </c>
      <c r="D15" s="87"/>
      <c r="E15" s="87"/>
    </row>
    <row r="16" spans="1:5" ht="18.75">
      <c r="A16" s="74">
        <v>2</v>
      </c>
      <c r="B16" s="12" t="s">
        <v>246</v>
      </c>
      <c r="C16" s="87">
        <v>4000</v>
      </c>
      <c r="D16" s="87"/>
      <c r="E16" s="87"/>
    </row>
    <row r="17" spans="1:5" ht="18.75">
      <c r="A17" s="74">
        <v>3</v>
      </c>
      <c r="B17" s="12" t="s">
        <v>247</v>
      </c>
      <c r="C17" s="87">
        <v>4000</v>
      </c>
      <c r="D17" s="87"/>
      <c r="E17" s="87"/>
    </row>
    <row r="18" spans="1:8" ht="18.75">
      <c r="A18" s="74">
        <v>4</v>
      </c>
      <c r="B18" s="12" t="s">
        <v>248</v>
      </c>
      <c r="C18" s="87">
        <v>4000</v>
      </c>
      <c r="D18" s="87"/>
      <c r="E18" s="87"/>
      <c r="H18" s="1">
        <f>H17-H16</f>
        <v>0</v>
      </c>
    </row>
    <row r="19" spans="1:5" ht="18.75">
      <c r="A19" s="74">
        <v>5</v>
      </c>
      <c r="B19" s="12" t="s">
        <v>249</v>
      </c>
      <c r="C19" s="87">
        <v>4000</v>
      </c>
      <c r="D19" s="87"/>
      <c r="E19" s="87"/>
    </row>
    <row r="20" spans="1:5" ht="18.75">
      <c r="A20" s="74">
        <v>6</v>
      </c>
      <c r="B20" s="12" t="s">
        <v>250</v>
      </c>
      <c r="C20" s="87">
        <v>4000</v>
      </c>
      <c r="D20" s="87"/>
      <c r="E20" s="87"/>
    </row>
    <row r="21" spans="1:9" ht="18.75">
      <c r="A21" s="74">
        <v>7</v>
      </c>
      <c r="B21" s="12" t="s">
        <v>251</v>
      </c>
      <c r="C21" s="87">
        <v>4000</v>
      </c>
      <c r="D21" s="87"/>
      <c r="E21" s="87"/>
      <c r="I21" s="1">
        <f>20248.12*2/31</f>
        <v>1306.330322580645</v>
      </c>
    </row>
    <row r="22" spans="1:5" ht="18.75">
      <c r="A22" s="74">
        <v>8</v>
      </c>
      <c r="B22" s="12" t="s">
        <v>252</v>
      </c>
      <c r="C22" s="87">
        <v>4000</v>
      </c>
      <c r="D22" s="87"/>
      <c r="E22" s="87"/>
    </row>
    <row r="23" spans="1:5" ht="18.75">
      <c r="A23" s="74">
        <v>9</v>
      </c>
      <c r="B23" s="12" t="s">
        <v>116</v>
      </c>
      <c r="C23" s="87">
        <v>4000</v>
      </c>
      <c r="D23" s="87"/>
      <c r="E23" s="87"/>
    </row>
    <row r="24" spans="1:5" ht="18.75">
      <c r="A24" s="74">
        <v>10</v>
      </c>
      <c r="B24" s="12" t="s">
        <v>253</v>
      </c>
      <c r="C24" s="87">
        <v>4000</v>
      </c>
      <c r="D24" s="87"/>
      <c r="E24" s="87"/>
    </row>
    <row r="25" spans="1:5" ht="18.75">
      <c r="A25" s="74">
        <v>11</v>
      </c>
      <c r="B25" s="12" t="s">
        <v>254</v>
      </c>
      <c r="C25" s="87">
        <v>4000</v>
      </c>
      <c r="D25" s="87"/>
      <c r="E25" s="87"/>
    </row>
    <row r="26" spans="1:5" ht="18.75">
      <c r="A26" s="74"/>
      <c r="B26" s="12" t="s">
        <v>255</v>
      </c>
      <c r="C26" s="87"/>
      <c r="D26" s="87"/>
      <c r="E26" s="87"/>
    </row>
    <row r="27" spans="1:5" ht="18.75">
      <c r="A27" s="74"/>
      <c r="B27" s="89" t="s">
        <v>256</v>
      </c>
      <c r="C27" s="87"/>
      <c r="D27" s="87"/>
      <c r="E27" s="87"/>
    </row>
    <row r="28" spans="1:5" ht="18.75">
      <c r="A28" s="74">
        <v>1</v>
      </c>
      <c r="B28" s="12" t="s">
        <v>257</v>
      </c>
      <c r="C28" s="87">
        <v>14800</v>
      </c>
      <c r="D28" s="87"/>
      <c r="E28" s="87"/>
    </row>
    <row r="29" spans="1:5" ht="18.75">
      <c r="A29" s="74">
        <v>2</v>
      </c>
      <c r="B29" s="12" t="s">
        <v>258</v>
      </c>
      <c r="C29" s="87">
        <v>13320</v>
      </c>
      <c r="D29" s="87"/>
      <c r="E29" s="87"/>
    </row>
    <row r="30" spans="1:5" ht="18.75">
      <c r="A30" s="74">
        <v>3</v>
      </c>
      <c r="B30" s="12" t="s">
        <v>259</v>
      </c>
      <c r="C30" s="87">
        <v>11840</v>
      </c>
      <c r="D30" s="87"/>
      <c r="E30" s="87"/>
    </row>
    <row r="31" spans="1:5" ht="18.75">
      <c r="A31" s="74">
        <v>4</v>
      </c>
      <c r="B31" s="12" t="s">
        <v>253</v>
      </c>
      <c r="C31" s="87">
        <v>13320</v>
      </c>
      <c r="D31" s="87"/>
      <c r="E31" s="87"/>
    </row>
    <row r="32" spans="1:5" ht="18.75">
      <c r="A32" s="74"/>
      <c r="B32" s="12"/>
      <c r="C32" s="87"/>
      <c r="D32" s="87"/>
      <c r="E32" s="87"/>
    </row>
    <row r="33" spans="1:5" ht="18.75">
      <c r="A33" s="74"/>
      <c r="B33" s="89" t="s">
        <v>284</v>
      </c>
      <c r="C33" s="87"/>
      <c r="D33" s="87"/>
      <c r="E33" s="87"/>
    </row>
    <row r="34" spans="1:5" ht="18.75">
      <c r="A34" s="74">
        <v>1</v>
      </c>
      <c r="B34" s="12" t="s">
        <v>285</v>
      </c>
      <c r="C34" s="87">
        <v>30000</v>
      </c>
      <c r="D34" s="87"/>
      <c r="E34" s="87"/>
    </row>
    <row r="35" spans="1:5" ht="18.75">
      <c r="A35" s="74">
        <v>2</v>
      </c>
      <c r="B35" s="12" t="s">
        <v>286</v>
      </c>
      <c r="C35" s="87">
        <v>30000</v>
      </c>
      <c r="D35" s="87"/>
      <c r="E35" s="87"/>
    </row>
    <row r="36" spans="1:5" ht="18.75">
      <c r="A36" s="74">
        <v>3</v>
      </c>
      <c r="B36" s="12" t="s">
        <v>287</v>
      </c>
      <c r="C36" s="87">
        <v>30000</v>
      </c>
      <c r="D36" s="87"/>
      <c r="E36" s="87"/>
    </row>
    <row r="37" spans="1:5" ht="18.75">
      <c r="A37" s="74">
        <v>4</v>
      </c>
      <c r="B37" s="12" t="s">
        <v>288</v>
      </c>
      <c r="C37" s="87">
        <v>30000</v>
      </c>
      <c r="D37" s="87"/>
      <c r="E37" s="87"/>
    </row>
    <row r="38" spans="1:5" ht="18.75">
      <c r="A38" s="74">
        <v>5</v>
      </c>
      <c r="B38" s="12" t="s">
        <v>289</v>
      </c>
      <c r="C38" s="87">
        <v>30000</v>
      </c>
      <c r="D38" s="87"/>
      <c r="E38" s="87"/>
    </row>
    <row r="39" spans="1:5" ht="18.75">
      <c r="A39" s="74">
        <v>6</v>
      </c>
      <c r="B39" s="12" t="s">
        <v>290</v>
      </c>
      <c r="C39" s="87">
        <v>30000</v>
      </c>
      <c r="D39" s="87"/>
      <c r="E39" s="87"/>
    </row>
    <row r="40" spans="1:5" ht="18.75">
      <c r="A40" s="74"/>
      <c r="B40" s="12"/>
      <c r="C40" s="87"/>
      <c r="D40" s="87"/>
      <c r="E40" s="87"/>
    </row>
    <row r="41" spans="1:5" ht="18.75">
      <c r="A41" s="74"/>
      <c r="B41" s="89" t="s">
        <v>314</v>
      </c>
      <c r="C41" s="87"/>
      <c r="D41" s="87"/>
      <c r="E41" s="87"/>
    </row>
    <row r="42" spans="1:5" ht="18.75">
      <c r="A42" s="74">
        <v>1</v>
      </c>
      <c r="B42" s="12" t="s">
        <v>315</v>
      </c>
      <c r="C42" s="87">
        <v>1500</v>
      </c>
      <c r="D42" s="87"/>
      <c r="E42" s="87"/>
    </row>
    <row r="43" spans="1:5" ht="18.75">
      <c r="A43" s="74">
        <v>2</v>
      </c>
      <c r="B43" s="12" t="s">
        <v>115</v>
      </c>
      <c r="C43" s="87">
        <v>1500</v>
      </c>
      <c r="D43" s="87"/>
      <c r="E43" s="87"/>
    </row>
    <row r="44" spans="1:5" ht="18.75">
      <c r="A44" s="64"/>
      <c r="B44" s="64"/>
      <c r="C44" s="86"/>
      <c r="D44" s="86"/>
      <c r="E44" s="86"/>
    </row>
    <row r="45" spans="1:5" ht="18.75">
      <c r="A45" s="522" t="s">
        <v>234</v>
      </c>
      <c r="B45" s="522"/>
      <c r="C45" s="522"/>
      <c r="D45" s="522"/>
      <c r="E45" s="522"/>
    </row>
    <row r="46" ht="18.75">
      <c r="A46" s="1" t="s">
        <v>235</v>
      </c>
    </row>
    <row r="47" spans="1:5" ht="18.75">
      <c r="A47" s="9" t="s">
        <v>8</v>
      </c>
      <c r="B47" s="9" t="s">
        <v>4</v>
      </c>
      <c r="C47" s="84" t="s">
        <v>28</v>
      </c>
      <c r="D47" s="84"/>
      <c r="E47" s="84" t="s">
        <v>3</v>
      </c>
    </row>
    <row r="48" spans="1:5" ht="18.75">
      <c r="A48" s="6"/>
      <c r="B48" s="88" t="s">
        <v>283</v>
      </c>
      <c r="C48" s="85"/>
      <c r="D48" s="85"/>
      <c r="E48" s="85"/>
    </row>
    <row r="49" spans="1:5" ht="18.75">
      <c r="A49" s="74">
        <v>1</v>
      </c>
      <c r="B49" s="12" t="s">
        <v>73</v>
      </c>
      <c r="C49" s="87">
        <v>14220</v>
      </c>
      <c r="D49" s="87"/>
      <c r="E49" s="87"/>
    </row>
    <row r="50" spans="1:5" ht="18.75">
      <c r="A50" s="74">
        <v>2</v>
      </c>
      <c r="B50" s="12" t="s">
        <v>260</v>
      </c>
      <c r="C50" s="87">
        <v>14220</v>
      </c>
      <c r="D50" s="87"/>
      <c r="E50" s="87"/>
    </row>
    <row r="51" spans="1:5" ht="18.75">
      <c r="A51" s="74">
        <v>3</v>
      </c>
      <c r="B51" s="12" t="s">
        <v>261</v>
      </c>
      <c r="C51" s="87">
        <v>14220</v>
      </c>
      <c r="D51" s="87"/>
      <c r="E51" s="87"/>
    </row>
    <row r="52" spans="1:5" ht="18.75">
      <c r="A52" s="74">
        <v>4</v>
      </c>
      <c r="B52" s="12" t="s">
        <v>262</v>
      </c>
      <c r="C52" s="87">
        <v>14220</v>
      </c>
      <c r="D52" s="87"/>
      <c r="E52" s="87"/>
    </row>
    <row r="53" spans="1:5" ht="18.75">
      <c r="A53" s="74">
        <v>5</v>
      </c>
      <c r="B53" s="12" t="s">
        <v>263</v>
      </c>
      <c r="C53" s="87">
        <v>14220</v>
      </c>
      <c r="D53" s="87"/>
      <c r="E53" s="87"/>
    </row>
    <row r="54" spans="1:5" ht="18.75">
      <c r="A54" s="74">
        <v>6</v>
      </c>
      <c r="B54" s="12" t="s">
        <v>264</v>
      </c>
      <c r="C54" s="87">
        <v>14220</v>
      </c>
      <c r="D54" s="87"/>
      <c r="E54" s="87"/>
    </row>
    <row r="55" spans="1:5" ht="18.75">
      <c r="A55" s="74">
        <v>7</v>
      </c>
      <c r="B55" s="12" t="s">
        <v>265</v>
      </c>
      <c r="C55" s="87">
        <v>14220</v>
      </c>
      <c r="D55" s="87"/>
      <c r="E55" s="87"/>
    </row>
    <row r="56" spans="1:5" ht="18.75">
      <c r="A56" s="74">
        <v>8</v>
      </c>
      <c r="B56" s="12" t="s">
        <v>266</v>
      </c>
      <c r="C56" s="87">
        <v>12640</v>
      </c>
      <c r="D56" s="87"/>
      <c r="E56" s="87"/>
    </row>
    <row r="57" spans="1:5" ht="18.75">
      <c r="A57" s="74">
        <v>9</v>
      </c>
      <c r="B57" s="12" t="s">
        <v>267</v>
      </c>
      <c r="C57" s="87">
        <v>12640</v>
      </c>
      <c r="D57" s="87"/>
      <c r="E57" s="87"/>
    </row>
    <row r="58" spans="1:5" ht="18.75">
      <c r="A58" s="74">
        <v>10</v>
      </c>
      <c r="B58" s="12" t="s">
        <v>268</v>
      </c>
      <c r="C58" s="87">
        <v>12640</v>
      </c>
      <c r="D58" s="87"/>
      <c r="E58" s="87"/>
    </row>
    <row r="59" spans="1:5" ht="18.75">
      <c r="A59" s="74">
        <v>11</v>
      </c>
      <c r="B59" s="12" t="s">
        <v>269</v>
      </c>
      <c r="C59" s="87">
        <v>18960</v>
      </c>
      <c r="D59" s="87"/>
      <c r="E59" s="87"/>
    </row>
    <row r="60" spans="1:5" ht="18.75">
      <c r="A60" s="74">
        <v>12</v>
      </c>
      <c r="B60" s="12" t="s">
        <v>270</v>
      </c>
      <c r="C60" s="87">
        <v>15800</v>
      </c>
      <c r="D60" s="87"/>
      <c r="E60" s="87"/>
    </row>
    <row r="61" spans="1:5" ht="18.75">
      <c r="A61" s="74">
        <v>13</v>
      </c>
      <c r="B61" s="12" t="s">
        <v>271</v>
      </c>
      <c r="C61" s="87">
        <v>15800</v>
      </c>
      <c r="D61" s="87"/>
      <c r="E61" s="87"/>
    </row>
    <row r="62" spans="1:5" ht="18.75">
      <c r="A62" s="74">
        <v>14</v>
      </c>
      <c r="B62" s="12" t="s">
        <v>272</v>
      </c>
      <c r="C62" s="87">
        <v>15800</v>
      </c>
      <c r="D62" s="87"/>
      <c r="E62" s="87"/>
    </row>
    <row r="63" spans="1:5" ht="18.75">
      <c r="A63" s="74">
        <v>15</v>
      </c>
      <c r="B63" s="12" t="s">
        <v>273</v>
      </c>
      <c r="C63" s="87">
        <v>15800</v>
      </c>
      <c r="D63" s="87"/>
      <c r="E63" s="87"/>
    </row>
    <row r="64" spans="1:5" ht="18.75">
      <c r="A64" s="74">
        <v>16</v>
      </c>
      <c r="B64" s="12" t="s">
        <v>274</v>
      </c>
      <c r="C64" s="87">
        <v>18960</v>
      </c>
      <c r="D64" s="87"/>
      <c r="E64" s="87"/>
    </row>
    <row r="65" spans="1:5" ht="18.75">
      <c r="A65" s="74">
        <v>17</v>
      </c>
      <c r="B65" s="12" t="s">
        <v>275</v>
      </c>
      <c r="C65" s="87">
        <v>15800</v>
      </c>
      <c r="D65" s="87"/>
      <c r="E65" s="87"/>
    </row>
    <row r="66" spans="1:5" ht="18.75">
      <c r="A66" s="74">
        <v>18</v>
      </c>
      <c r="B66" s="12" t="s">
        <v>276</v>
      </c>
      <c r="C66" s="87">
        <v>15800</v>
      </c>
      <c r="D66" s="87"/>
      <c r="E66" s="87"/>
    </row>
    <row r="67" spans="1:5" ht="18.75">
      <c r="A67" s="74">
        <v>19</v>
      </c>
      <c r="B67" s="12" t="s">
        <v>277</v>
      </c>
      <c r="C67" s="87">
        <v>15800</v>
      </c>
      <c r="D67" s="87"/>
      <c r="E67" s="87"/>
    </row>
    <row r="68" spans="1:5" ht="18.75">
      <c r="A68" s="74"/>
      <c r="B68" s="12"/>
      <c r="C68" s="87"/>
      <c r="D68" s="87"/>
      <c r="E68" s="87"/>
    </row>
    <row r="69" spans="1:5" ht="18.75">
      <c r="A69" s="74"/>
      <c r="B69" s="89" t="s">
        <v>282</v>
      </c>
      <c r="C69" s="87"/>
      <c r="D69" s="87"/>
      <c r="E69" s="87"/>
    </row>
    <row r="70" spans="1:5" ht="18.75">
      <c r="A70" s="74">
        <v>1</v>
      </c>
      <c r="B70" s="12" t="s">
        <v>278</v>
      </c>
      <c r="C70" s="87">
        <v>16800</v>
      </c>
      <c r="D70" s="87"/>
      <c r="E70" s="87"/>
    </row>
    <row r="71" spans="1:5" ht="18.75">
      <c r="A71" s="74">
        <v>2</v>
      </c>
      <c r="B71" s="12" t="s">
        <v>279</v>
      </c>
      <c r="C71" s="87">
        <v>10080</v>
      </c>
      <c r="D71" s="87"/>
      <c r="E71" s="87"/>
    </row>
    <row r="72" spans="1:5" ht="18.75">
      <c r="A72" s="74">
        <v>3</v>
      </c>
      <c r="B72" s="12" t="s">
        <v>280</v>
      </c>
      <c r="C72" s="87">
        <v>15120</v>
      </c>
      <c r="D72" s="87"/>
      <c r="E72" s="87"/>
    </row>
    <row r="73" spans="1:5" ht="18.75">
      <c r="A73" s="74">
        <v>4</v>
      </c>
      <c r="B73" s="12" t="s">
        <v>281</v>
      </c>
      <c r="C73" s="87">
        <v>11760</v>
      </c>
      <c r="D73" s="87"/>
      <c r="E73" s="87"/>
    </row>
    <row r="74" spans="1:5" ht="18.75">
      <c r="A74" s="74"/>
      <c r="B74" s="12"/>
      <c r="C74" s="87"/>
      <c r="D74" s="87"/>
      <c r="E74" s="87"/>
    </row>
    <row r="75" spans="1:5" ht="18.75">
      <c r="A75" s="74"/>
      <c r="B75" s="89" t="s">
        <v>316</v>
      </c>
      <c r="C75" s="87"/>
      <c r="D75" s="87"/>
      <c r="E75" s="87"/>
    </row>
    <row r="76" spans="1:5" ht="18.75">
      <c r="A76" s="74">
        <v>1</v>
      </c>
      <c r="B76" s="12" t="s">
        <v>317</v>
      </c>
      <c r="C76" s="87">
        <v>2000</v>
      </c>
      <c r="D76" s="87"/>
      <c r="E76" s="87"/>
    </row>
    <row r="77" spans="1:5" ht="18.75">
      <c r="A77" s="74">
        <v>2</v>
      </c>
      <c r="B77" s="12" t="s">
        <v>115</v>
      </c>
      <c r="C77" s="87">
        <v>2000</v>
      </c>
      <c r="D77" s="87"/>
      <c r="E77" s="87"/>
    </row>
    <row r="78" spans="1:5" ht="18.75">
      <c r="A78" s="74">
        <v>3</v>
      </c>
      <c r="B78" s="12" t="s">
        <v>318</v>
      </c>
      <c r="C78" s="87">
        <v>2000</v>
      </c>
      <c r="D78" s="87"/>
      <c r="E78" s="87"/>
    </row>
    <row r="79" spans="1:5" ht="18.75">
      <c r="A79" s="74">
        <v>4</v>
      </c>
      <c r="B79" s="12" t="s">
        <v>319</v>
      </c>
      <c r="C79" s="87">
        <v>2000</v>
      </c>
      <c r="D79" s="87"/>
      <c r="E79" s="87"/>
    </row>
    <row r="80" spans="1:5" ht="18.75">
      <c r="A80" s="74">
        <v>5</v>
      </c>
      <c r="B80" s="12" t="s">
        <v>279</v>
      </c>
      <c r="C80" s="87">
        <v>2000</v>
      </c>
      <c r="D80" s="87"/>
      <c r="E80" s="87"/>
    </row>
    <row r="81" spans="1:5" ht="18.75">
      <c r="A81" s="74">
        <v>6</v>
      </c>
      <c r="B81" s="12" t="s">
        <v>320</v>
      </c>
      <c r="C81" s="87">
        <v>2000</v>
      </c>
      <c r="D81" s="87"/>
      <c r="E81" s="87"/>
    </row>
    <row r="82" spans="1:5" ht="18.75">
      <c r="A82" s="74">
        <v>7</v>
      </c>
      <c r="B82" s="12" t="s">
        <v>321</v>
      </c>
      <c r="C82" s="87">
        <v>2000</v>
      </c>
      <c r="D82" s="87"/>
      <c r="E82" s="87"/>
    </row>
    <row r="83" spans="1:5" ht="18.75">
      <c r="A83" s="74">
        <v>8</v>
      </c>
      <c r="B83" s="12" t="s">
        <v>322</v>
      </c>
      <c r="C83" s="87">
        <v>2000</v>
      </c>
      <c r="D83" s="87"/>
      <c r="E83" s="87"/>
    </row>
    <row r="84" spans="1:5" ht="18.75">
      <c r="A84" s="74">
        <v>9</v>
      </c>
      <c r="B84" s="12" t="s">
        <v>270</v>
      </c>
      <c r="C84" s="87">
        <v>2000</v>
      </c>
      <c r="D84" s="87"/>
      <c r="E84" s="87"/>
    </row>
    <row r="85" spans="1:5" ht="18.75">
      <c r="A85" s="74">
        <v>10</v>
      </c>
      <c r="B85" s="12" t="s">
        <v>289</v>
      </c>
      <c r="C85" s="87">
        <v>2000</v>
      </c>
      <c r="D85" s="87"/>
      <c r="E85" s="87"/>
    </row>
    <row r="86" spans="1:5" ht="18.75">
      <c r="A86" s="74">
        <v>11</v>
      </c>
      <c r="B86" s="12" t="s">
        <v>323</v>
      </c>
      <c r="C86" s="87">
        <v>2000</v>
      </c>
      <c r="D86" s="87"/>
      <c r="E86" s="87"/>
    </row>
    <row r="87" spans="1:5" ht="18.75">
      <c r="A87" s="74"/>
      <c r="B87" s="12"/>
      <c r="C87" s="87"/>
      <c r="D87" s="87"/>
      <c r="E87" s="87"/>
    </row>
    <row r="88" spans="1:5" ht="18.75">
      <c r="A88" s="90"/>
      <c r="B88" s="79"/>
      <c r="C88" s="91"/>
      <c r="D88" s="91"/>
      <c r="E88" s="91"/>
    </row>
    <row r="89" spans="1:5" ht="18.75">
      <c r="A89" s="519" t="s">
        <v>234</v>
      </c>
      <c r="B89" s="519"/>
      <c r="C89" s="519"/>
      <c r="D89" s="519"/>
      <c r="E89" s="519"/>
    </row>
    <row r="90" ht="18.75">
      <c r="A90" s="1" t="s">
        <v>235</v>
      </c>
    </row>
    <row r="91" spans="1:5" ht="18.75">
      <c r="A91" s="9" t="s">
        <v>8</v>
      </c>
      <c r="B91" s="9" t="s">
        <v>4</v>
      </c>
      <c r="C91" s="84" t="s">
        <v>28</v>
      </c>
      <c r="D91" s="84"/>
      <c r="E91" s="84" t="s">
        <v>3</v>
      </c>
    </row>
    <row r="92" spans="1:5" ht="18.75">
      <c r="A92" s="74"/>
      <c r="B92" s="89" t="s">
        <v>327</v>
      </c>
      <c r="C92" s="87"/>
      <c r="D92" s="87"/>
      <c r="E92" s="87"/>
    </row>
    <row r="93" spans="1:5" ht="18.75">
      <c r="A93" s="74">
        <v>1</v>
      </c>
      <c r="B93" s="12" t="s">
        <v>288</v>
      </c>
      <c r="C93" s="87">
        <v>2400</v>
      </c>
      <c r="D93" s="87"/>
      <c r="E93" s="87"/>
    </row>
    <row r="94" spans="1:5" ht="18.75">
      <c r="A94" s="74">
        <v>2</v>
      </c>
      <c r="B94" s="12" t="s">
        <v>324</v>
      </c>
      <c r="C94" s="87">
        <v>2400</v>
      </c>
      <c r="D94" s="87"/>
      <c r="E94" s="87"/>
    </row>
    <row r="95" spans="1:5" ht="18.75">
      <c r="A95" s="74">
        <v>3</v>
      </c>
      <c r="B95" s="12" t="s">
        <v>325</v>
      </c>
      <c r="C95" s="87">
        <v>2400</v>
      </c>
      <c r="D95" s="87"/>
      <c r="E95" s="87"/>
    </row>
    <row r="96" spans="1:5" ht="18.75">
      <c r="A96" s="74">
        <v>4</v>
      </c>
      <c r="B96" s="12" t="s">
        <v>326</v>
      </c>
      <c r="C96" s="87">
        <v>2400</v>
      </c>
      <c r="D96" s="87"/>
      <c r="E96" s="87"/>
    </row>
    <row r="97" spans="1:5" ht="18.75">
      <c r="A97" s="74">
        <v>5</v>
      </c>
      <c r="B97" s="12" t="s">
        <v>290</v>
      </c>
      <c r="C97" s="87">
        <v>2400</v>
      </c>
      <c r="D97" s="87"/>
      <c r="E97" s="87"/>
    </row>
    <row r="98" spans="1:5" ht="18.75">
      <c r="A98" s="74"/>
      <c r="B98" s="12"/>
      <c r="C98" s="87"/>
      <c r="D98" s="87"/>
      <c r="E98" s="87"/>
    </row>
    <row r="99" spans="1:5" ht="18.75">
      <c r="A99" s="74"/>
      <c r="B99" s="89" t="s">
        <v>328</v>
      </c>
      <c r="C99" s="87"/>
      <c r="D99" s="87"/>
      <c r="E99" s="87"/>
    </row>
    <row r="100" spans="1:5" ht="18.75">
      <c r="A100" s="74">
        <v>1</v>
      </c>
      <c r="B100" s="12" t="s">
        <v>329</v>
      </c>
      <c r="C100" s="87">
        <v>12000</v>
      </c>
      <c r="D100" s="87"/>
      <c r="E100" s="87"/>
    </row>
    <row r="101" spans="1:5" ht="18.75">
      <c r="A101" s="74">
        <v>2</v>
      </c>
      <c r="B101" s="12" t="s">
        <v>330</v>
      </c>
      <c r="C101" s="87">
        <v>42850</v>
      </c>
      <c r="D101" s="87"/>
      <c r="E101" s="87"/>
    </row>
    <row r="102" spans="1:5" ht="18.75">
      <c r="A102" s="74"/>
      <c r="B102" s="12"/>
      <c r="C102" s="87"/>
      <c r="D102" s="87"/>
      <c r="E102" s="87"/>
    </row>
    <row r="103" spans="1:5" ht="18.75">
      <c r="A103" s="74"/>
      <c r="B103" s="89" t="s">
        <v>292</v>
      </c>
      <c r="C103" s="87"/>
      <c r="D103" s="87"/>
      <c r="E103" s="87"/>
    </row>
    <row r="104" spans="1:5" ht="18.75">
      <c r="A104" s="74">
        <v>1</v>
      </c>
      <c r="B104" s="12" t="s">
        <v>75</v>
      </c>
      <c r="C104" s="87">
        <v>19000</v>
      </c>
      <c r="D104" s="87"/>
      <c r="E104" s="87"/>
    </row>
    <row r="105" spans="1:5" ht="18.75">
      <c r="A105" s="74">
        <v>2</v>
      </c>
      <c r="B105" s="12" t="s">
        <v>293</v>
      </c>
      <c r="C105" s="87">
        <v>15000</v>
      </c>
      <c r="D105" s="87"/>
      <c r="E105" s="87"/>
    </row>
    <row r="106" spans="1:5" ht="18.75">
      <c r="A106" s="74">
        <v>3</v>
      </c>
      <c r="B106" s="12" t="s">
        <v>294</v>
      </c>
      <c r="C106" s="87">
        <v>55500</v>
      </c>
      <c r="D106" s="87"/>
      <c r="E106" s="87"/>
    </row>
    <row r="107" spans="1:5" ht="18.75">
      <c r="A107" s="74">
        <v>4</v>
      </c>
      <c r="B107" s="12" t="s">
        <v>295</v>
      </c>
      <c r="C107" s="87">
        <v>43500</v>
      </c>
      <c r="D107" s="87"/>
      <c r="E107" s="87"/>
    </row>
    <row r="108" spans="1:5" ht="18.75">
      <c r="A108" s="74">
        <v>5</v>
      </c>
      <c r="B108" s="12" t="s">
        <v>296</v>
      </c>
      <c r="C108" s="87">
        <v>69000</v>
      </c>
      <c r="D108" s="87"/>
      <c r="E108" s="87"/>
    </row>
    <row r="109" spans="1:5" ht="18.75">
      <c r="A109" s="74">
        <v>6</v>
      </c>
      <c r="B109" s="12" t="s">
        <v>289</v>
      </c>
      <c r="C109" s="87">
        <v>54000</v>
      </c>
      <c r="D109" s="87"/>
      <c r="E109" s="87"/>
    </row>
    <row r="110" spans="1:5" ht="18.75">
      <c r="A110" s="74">
        <v>7</v>
      </c>
      <c r="B110" s="12" t="s">
        <v>297</v>
      </c>
      <c r="C110" s="87">
        <v>170000</v>
      </c>
      <c r="D110" s="87"/>
      <c r="E110" s="87"/>
    </row>
    <row r="111" spans="1:5" ht="18.75">
      <c r="A111" s="74">
        <v>8</v>
      </c>
      <c r="B111" s="12" t="s">
        <v>298</v>
      </c>
      <c r="C111" s="87">
        <v>75000</v>
      </c>
      <c r="D111" s="87"/>
      <c r="E111" s="87"/>
    </row>
    <row r="112" spans="1:8" ht="18.75">
      <c r="A112" s="74">
        <v>9</v>
      </c>
      <c r="B112" s="12" t="s">
        <v>299</v>
      </c>
      <c r="C112" s="87">
        <v>16500</v>
      </c>
      <c r="D112" s="87"/>
      <c r="E112" s="87"/>
      <c r="H112" s="1">
        <v>40091.98</v>
      </c>
    </row>
    <row r="113" spans="1:8" ht="18.75">
      <c r="A113" s="74">
        <v>10</v>
      </c>
      <c r="B113" s="12" t="s">
        <v>300</v>
      </c>
      <c r="C113" s="87">
        <v>17000</v>
      </c>
      <c r="D113" s="87"/>
      <c r="E113" s="87"/>
      <c r="H113" s="1">
        <v>1206</v>
      </c>
    </row>
    <row r="114" spans="1:5" ht="18.75">
      <c r="A114" s="74">
        <v>11</v>
      </c>
      <c r="B114" s="12" t="s">
        <v>301</v>
      </c>
      <c r="C114" s="87">
        <v>45000</v>
      </c>
      <c r="D114" s="87"/>
      <c r="E114" s="87"/>
    </row>
    <row r="115" spans="1:5" ht="18.75">
      <c r="A115" s="74">
        <v>12</v>
      </c>
      <c r="B115" s="12" t="s">
        <v>302</v>
      </c>
      <c r="C115" s="87">
        <v>19500</v>
      </c>
      <c r="D115" s="87"/>
      <c r="E115" s="87"/>
    </row>
    <row r="116" spans="1:5" ht="18.75">
      <c r="A116" s="74">
        <v>13</v>
      </c>
      <c r="B116" s="12" t="s">
        <v>73</v>
      </c>
      <c r="C116" s="87">
        <v>48000</v>
      </c>
      <c r="D116" s="87"/>
      <c r="E116" s="87"/>
    </row>
    <row r="117" spans="1:5" ht="18.75">
      <c r="A117" s="74">
        <v>14</v>
      </c>
      <c r="B117" s="12" t="s">
        <v>74</v>
      </c>
      <c r="C117" s="87">
        <v>36000</v>
      </c>
      <c r="D117" s="87"/>
      <c r="E117" s="87"/>
    </row>
    <row r="118" spans="1:5" ht="18.75">
      <c r="A118" s="74">
        <v>15</v>
      </c>
      <c r="B118" s="12" t="s">
        <v>303</v>
      </c>
      <c r="C118" s="87">
        <v>15000</v>
      </c>
      <c r="D118" s="87"/>
      <c r="E118" s="87"/>
    </row>
    <row r="119" spans="1:5" ht="18.75">
      <c r="A119" s="74">
        <v>16</v>
      </c>
      <c r="B119" s="12" t="s">
        <v>304</v>
      </c>
      <c r="C119" s="87">
        <v>43500</v>
      </c>
      <c r="D119" s="87"/>
      <c r="E119" s="87"/>
    </row>
    <row r="120" spans="1:5" ht="18.75">
      <c r="A120" s="74">
        <v>17</v>
      </c>
      <c r="B120" s="12" t="s">
        <v>72</v>
      </c>
      <c r="C120" s="87">
        <v>36000</v>
      </c>
      <c r="D120" s="87"/>
      <c r="E120" s="87"/>
    </row>
    <row r="121" spans="1:5" ht="18.75">
      <c r="A121" s="74">
        <v>18</v>
      </c>
      <c r="B121" s="12" t="s">
        <v>287</v>
      </c>
      <c r="C121" s="87">
        <v>39000</v>
      </c>
      <c r="D121" s="87"/>
      <c r="E121" s="87"/>
    </row>
    <row r="122" spans="1:5" ht="18.75">
      <c r="A122" s="74">
        <v>19</v>
      </c>
      <c r="B122" s="12" t="s">
        <v>305</v>
      </c>
      <c r="C122" s="87">
        <v>52500</v>
      </c>
      <c r="D122" s="87"/>
      <c r="E122" s="87"/>
    </row>
    <row r="123" spans="1:5" ht="18.75">
      <c r="A123" s="74">
        <v>20</v>
      </c>
      <c r="B123" s="12" t="s">
        <v>306</v>
      </c>
      <c r="C123" s="87">
        <v>60000</v>
      </c>
      <c r="D123" s="87"/>
      <c r="E123" s="87"/>
    </row>
    <row r="124" spans="1:5" ht="18.75">
      <c r="A124" s="74">
        <v>21</v>
      </c>
      <c r="B124" s="12" t="s">
        <v>265</v>
      </c>
      <c r="C124" s="87">
        <v>27000</v>
      </c>
      <c r="D124" s="87"/>
      <c r="E124" s="87"/>
    </row>
    <row r="125" spans="1:5" ht="18.75">
      <c r="A125" s="74">
        <v>22</v>
      </c>
      <c r="B125" s="12" t="s">
        <v>307</v>
      </c>
      <c r="C125" s="87">
        <v>13500</v>
      </c>
      <c r="D125" s="87"/>
      <c r="E125" s="87"/>
    </row>
    <row r="126" spans="1:5" ht="18.75">
      <c r="A126" s="74">
        <v>23</v>
      </c>
      <c r="B126" s="12" t="s">
        <v>308</v>
      </c>
      <c r="C126" s="87">
        <v>33000</v>
      </c>
      <c r="D126" s="87"/>
      <c r="E126" s="87"/>
    </row>
    <row r="127" spans="1:5" ht="18.75">
      <c r="A127" s="74">
        <v>24</v>
      </c>
      <c r="B127" s="12" t="s">
        <v>309</v>
      </c>
      <c r="C127" s="87">
        <v>33000</v>
      </c>
      <c r="D127" s="87"/>
      <c r="E127" s="87"/>
    </row>
    <row r="128" spans="1:5" ht="18.75">
      <c r="A128" s="74">
        <v>25</v>
      </c>
      <c r="B128" s="12" t="s">
        <v>310</v>
      </c>
      <c r="C128" s="87">
        <v>90000</v>
      </c>
      <c r="D128" s="87"/>
      <c r="E128" s="87"/>
    </row>
    <row r="129" spans="1:5" ht="18.75">
      <c r="A129" s="74">
        <v>26</v>
      </c>
      <c r="B129" s="12" t="s">
        <v>311</v>
      </c>
      <c r="C129" s="87">
        <v>34500</v>
      </c>
      <c r="D129" s="87"/>
      <c r="E129" s="87"/>
    </row>
    <row r="130" spans="1:5" ht="18.75">
      <c r="A130" s="74">
        <v>27</v>
      </c>
      <c r="B130" s="12" t="s">
        <v>312</v>
      </c>
      <c r="C130" s="87">
        <v>48000</v>
      </c>
      <c r="D130" s="87"/>
      <c r="E130" s="87"/>
    </row>
    <row r="131" spans="1:5" ht="18.75">
      <c r="A131" s="74">
        <v>28</v>
      </c>
      <c r="B131" s="12" t="s">
        <v>313</v>
      </c>
      <c r="C131" s="87">
        <v>22500</v>
      </c>
      <c r="D131" s="87"/>
      <c r="E131" s="87"/>
    </row>
    <row r="132" spans="1:5" ht="18.75">
      <c r="A132" s="90"/>
      <c r="B132" s="79"/>
      <c r="C132" s="91"/>
      <c r="D132" s="91"/>
      <c r="E132" s="91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3" customWidth="1"/>
    <col min="4" max="4" width="17.57421875" style="83" customWidth="1"/>
    <col min="5" max="5" width="15.57421875" style="83" customWidth="1"/>
    <col min="6" max="16384" width="9.140625" style="1" customWidth="1"/>
  </cols>
  <sheetData>
    <row r="1" spans="1:5" ht="18.75">
      <c r="A1" s="122" t="s">
        <v>448</v>
      </c>
      <c r="B1" s="122"/>
      <c r="C1" s="122"/>
      <c r="D1" s="122"/>
      <c r="E1" s="122"/>
    </row>
    <row r="2" ht="18.75">
      <c r="A2" s="1" t="s">
        <v>449</v>
      </c>
    </row>
    <row r="3" spans="1:5" ht="21.75" customHeight="1">
      <c r="A3" s="9" t="s">
        <v>8</v>
      </c>
      <c r="B3" s="9" t="s">
        <v>450</v>
      </c>
      <c r="C3" s="9" t="s">
        <v>4</v>
      </c>
      <c r="D3" s="84" t="s">
        <v>9</v>
      </c>
      <c r="E3" s="84" t="s">
        <v>3</v>
      </c>
    </row>
    <row r="4" spans="1:5" ht="18.75">
      <c r="A4" s="6"/>
      <c r="B4" s="88"/>
      <c r="C4" s="85"/>
      <c r="D4" s="85"/>
      <c r="E4" s="85"/>
    </row>
    <row r="5" spans="1:5" ht="18.75">
      <c r="A5" s="74"/>
      <c r="B5" s="12"/>
      <c r="C5" s="87"/>
      <c r="D5" s="87"/>
      <c r="E5" s="87"/>
    </row>
    <row r="6" spans="1:5" ht="18.75">
      <c r="A6" s="74"/>
      <c r="B6" s="12"/>
      <c r="C6" s="87"/>
      <c r="D6" s="87"/>
      <c r="E6" s="87"/>
    </row>
    <row r="7" spans="1:5" ht="18.75">
      <c r="A7" s="74"/>
      <c r="B7" s="89"/>
      <c r="C7" s="87"/>
      <c r="D7" s="87"/>
      <c r="E7" s="87"/>
    </row>
    <row r="8" spans="1:5" ht="18.75">
      <c r="A8" s="74"/>
      <c r="B8" s="12"/>
      <c r="C8" s="87"/>
      <c r="D8" s="87"/>
      <c r="E8" s="87"/>
    </row>
    <row r="9" spans="1:5" ht="18.75">
      <c r="A9" s="74"/>
      <c r="B9" s="12"/>
      <c r="C9" s="87"/>
      <c r="D9" s="87"/>
      <c r="E9" s="87"/>
    </row>
    <row r="10" spans="1:5" ht="18.75">
      <c r="A10" s="74"/>
      <c r="B10" s="12"/>
      <c r="C10" s="87"/>
      <c r="D10" s="87"/>
      <c r="E10" s="87"/>
    </row>
    <row r="11" spans="1:5" ht="18.75">
      <c r="A11" s="74"/>
      <c r="B11" s="12"/>
      <c r="C11" s="87"/>
      <c r="D11" s="87"/>
      <c r="E11" s="87"/>
    </row>
    <row r="12" spans="1:5" ht="18.75">
      <c r="A12" s="74"/>
      <c r="B12" s="12"/>
      <c r="C12" s="87"/>
      <c r="D12" s="87"/>
      <c r="E12" s="87"/>
    </row>
    <row r="13" spans="1:5" ht="18.75">
      <c r="A13" s="74"/>
      <c r="B13" s="12"/>
      <c r="C13" s="87"/>
      <c r="D13" s="87"/>
      <c r="E13" s="87"/>
    </row>
    <row r="14" spans="1:5" ht="18.75">
      <c r="A14" s="74"/>
      <c r="B14" s="89"/>
      <c r="C14" s="87"/>
      <c r="D14" s="87"/>
      <c r="E14" s="87"/>
    </row>
    <row r="15" spans="1:5" ht="18.75">
      <c r="A15" s="74"/>
      <c r="B15" s="12"/>
      <c r="C15" s="87"/>
      <c r="D15" s="87"/>
      <c r="E15" s="87"/>
    </row>
    <row r="16" spans="1:5" ht="18.75">
      <c r="A16" s="74"/>
      <c r="B16" s="12"/>
      <c r="C16" s="87"/>
      <c r="D16" s="87"/>
      <c r="E16" s="87"/>
    </row>
    <row r="17" spans="1:5" ht="18.75">
      <c r="A17" s="74"/>
      <c r="B17" s="12"/>
      <c r="C17" s="87"/>
      <c r="D17" s="87"/>
      <c r="E17" s="87"/>
    </row>
    <row r="18" spans="1:5" ht="18.75">
      <c r="A18" s="74"/>
      <c r="B18" s="12"/>
      <c r="C18" s="87"/>
      <c r="D18" s="87"/>
      <c r="E18" s="87"/>
    </row>
    <row r="19" spans="1:5" ht="18.75">
      <c r="A19" s="74"/>
      <c r="B19" s="12"/>
      <c r="C19" s="87"/>
      <c r="D19" s="87"/>
      <c r="E19" s="87"/>
    </row>
    <row r="20" spans="1:5" ht="18.75">
      <c r="A20" s="74"/>
      <c r="B20" s="12"/>
      <c r="C20" s="87"/>
      <c r="D20" s="87"/>
      <c r="E20" s="87"/>
    </row>
    <row r="21" spans="1:5" ht="18.75">
      <c r="A21" s="74"/>
      <c r="B21" s="12"/>
      <c r="C21" s="87"/>
      <c r="D21" s="87"/>
      <c r="E21" s="87"/>
    </row>
    <row r="22" spans="1:5" ht="18.75">
      <c r="A22" s="74"/>
      <c r="B22" s="12"/>
      <c r="C22" s="87"/>
      <c r="D22" s="87"/>
      <c r="E22" s="87"/>
    </row>
    <row r="23" spans="1:5" ht="18.75">
      <c r="A23" s="74"/>
      <c r="B23" s="12"/>
      <c r="C23" s="87"/>
      <c r="D23" s="87"/>
      <c r="E23" s="87"/>
    </row>
    <row r="24" spans="1:5" ht="18.75">
      <c r="A24" s="74"/>
      <c r="B24" s="12"/>
      <c r="C24" s="87"/>
      <c r="D24" s="87"/>
      <c r="E24" s="87"/>
    </row>
    <row r="25" spans="1:5" ht="18.75">
      <c r="A25" s="74"/>
      <c r="B25" s="12"/>
      <c r="C25" s="87"/>
      <c r="D25" s="87"/>
      <c r="E25" s="87"/>
    </row>
    <row r="26" spans="1:5" ht="18.75">
      <c r="A26" s="74"/>
      <c r="B26" s="12"/>
      <c r="C26" s="87"/>
      <c r="D26" s="87"/>
      <c r="E26" s="87"/>
    </row>
    <row r="27" spans="1:5" ht="18.75">
      <c r="A27" s="74"/>
      <c r="B27" s="89"/>
      <c r="C27" s="87"/>
      <c r="D27" s="87"/>
      <c r="E27" s="87"/>
    </row>
    <row r="28" spans="1:5" ht="18.75">
      <c r="A28" s="74"/>
      <c r="B28" s="12"/>
      <c r="C28" s="87"/>
      <c r="D28" s="87"/>
      <c r="E28" s="87"/>
    </row>
    <row r="29" spans="1:5" ht="18.75">
      <c r="A29" s="74"/>
      <c r="B29" s="12"/>
      <c r="C29" s="87"/>
      <c r="D29" s="87"/>
      <c r="E29" s="87"/>
    </row>
    <row r="30" spans="1:5" ht="18.75">
      <c r="A30" s="74"/>
      <c r="B30" s="12"/>
      <c r="C30" s="87"/>
      <c r="D30" s="87"/>
      <c r="E30" s="87"/>
    </row>
    <row r="31" spans="1:5" ht="18.75">
      <c r="A31" s="74"/>
      <c r="B31" s="12"/>
      <c r="C31" s="87"/>
      <c r="D31" s="87"/>
      <c r="E31" s="87"/>
    </row>
    <row r="32" spans="1:5" ht="18.75">
      <c r="A32" s="74"/>
      <c r="B32" s="12"/>
      <c r="C32" s="87"/>
      <c r="D32" s="87"/>
      <c r="E32" s="87"/>
    </row>
    <row r="33" spans="1:5" ht="18.75">
      <c r="A33" s="74"/>
      <c r="B33" s="89"/>
      <c r="C33" s="87"/>
      <c r="D33" s="87"/>
      <c r="E33" s="87"/>
    </row>
    <row r="34" spans="1:5" ht="18.75">
      <c r="A34" s="74"/>
      <c r="B34" s="12"/>
      <c r="C34" s="87"/>
      <c r="D34" s="87"/>
      <c r="E34" s="87"/>
    </row>
    <row r="35" spans="1:5" ht="18.75">
      <c r="A35" s="74"/>
      <c r="B35" s="12"/>
      <c r="C35" s="87"/>
      <c r="D35" s="87"/>
      <c r="E35" s="87"/>
    </row>
    <row r="36" spans="1:5" ht="18.75">
      <c r="A36" s="74"/>
      <c r="B36" s="12"/>
      <c r="C36" s="87"/>
      <c r="D36" s="87"/>
      <c r="E36" s="87"/>
    </row>
    <row r="37" spans="1:5" ht="18.75">
      <c r="A37" s="74"/>
      <c r="B37" s="12"/>
      <c r="C37" s="87"/>
      <c r="D37" s="87"/>
      <c r="E37" s="87"/>
    </row>
    <row r="38" spans="1:5" ht="18.75">
      <c r="A38" s="74"/>
      <c r="B38" s="12"/>
      <c r="C38" s="87"/>
      <c r="D38" s="87"/>
      <c r="E38" s="87"/>
    </row>
    <row r="39" spans="1:5" ht="18.75">
      <c r="A39" s="74"/>
      <c r="B39" s="12"/>
      <c r="C39" s="87"/>
      <c r="D39" s="87"/>
      <c r="E39" s="87"/>
    </row>
    <row r="40" spans="1:5" ht="18.75">
      <c r="A40" s="74"/>
      <c r="B40" s="12"/>
      <c r="C40" s="87"/>
      <c r="D40" s="87"/>
      <c r="E40" s="87"/>
    </row>
    <row r="41" spans="1:5" ht="18.75">
      <c r="A41" s="74"/>
      <c r="B41" s="89"/>
      <c r="C41" s="87"/>
      <c r="D41" s="87"/>
      <c r="E41" s="87"/>
    </row>
    <row r="42" spans="1:5" ht="18.75">
      <c r="A42" s="74"/>
      <c r="B42" s="12"/>
      <c r="C42" s="87"/>
      <c r="D42" s="87"/>
      <c r="E42" s="87"/>
    </row>
    <row r="43" spans="1:5" ht="18.75">
      <c r="A43" s="74"/>
      <c r="B43" s="12"/>
      <c r="C43" s="87"/>
      <c r="D43" s="87"/>
      <c r="E43" s="87"/>
    </row>
    <row r="44" spans="1:5" ht="18.75">
      <c r="A44" s="64"/>
      <c r="B44" s="64"/>
      <c r="C44" s="86"/>
      <c r="D44" s="86"/>
      <c r="E44" s="86"/>
    </row>
    <row r="45" spans="1:5" ht="18.75">
      <c r="A45" s="522"/>
      <c r="B45" s="522"/>
      <c r="C45" s="522"/>
      <c r="D45" s="522"/>
      <c r="E45" s="522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3" customWidth="1"/>
    <col min="4" max="4" width="19.421875" style="83" customWidth="1"/>
    <col min="5" max="5" width="33.57421875" style="83" customWidth="1"/>
    <col min="6" max="6" width="35.00390625" style="83" customWidth="1"/>
    <col min="7" max="16384" width="9.140625" style="1" customWidth="1"/>
  </cols>
  <sheetData>
    <row r="1" spans="1:6" ht="18.75">
      <c r="A1" s="122"/>
      <c r="B1" s="122"/>
      <c r="C1" s="122"/>
      <c r="D1" s="122"/>
      <c r="E1" s="122"/>
      <c r="F1" s="122" t="s">
        <v>455</v>
      </c>
    </row>
    <row r="2" ht="18.75">
      <c r="B2" s="1" t="s">
        <v>456</v>
      </c>
    </row>
    <row r="3" spans="1:6" ht="21.75" customHeight="1">
      <c r="A3" s="6" t="s">
        <v>8</v>
      </c>
      <c r="B3" s="126" t="s">
        <v>450</v>
      </c>
      <c r="C3" s="128" t="s">
        <v>4</v>
      </c>
      <c r="D3" s="130" t="s">
        <v>451</v>
      </c>
      <c r="E3" s="130" t="s">
        <v>453</v>
      </c>
      <c r="F3" s="118" t="s">
        <v>454</v>
      </c>
    </row>
    <row r="4" spans="1:6" ht="18.75">
      <c r="A4" s="7"/>
      <c r="B4" s="132"/>
      <c r="C4" s="129"/>
      <c r="D4" s="131" t="s">
        <v>452</v>
      </c>
      <c r="E4" s="129"/>
      <c r="F4" s="86"/>
    </row>
    <row r="5" spans="1:6" ht="18.75">
      <c r="A5" s="127"/>
      <c r="B5" s="50"/>
      <c r="C5" s="107"/>
      <c r="D5" s="107"/>
      <c r="E5" s="107"/>
      <c r="F5" s="107"/>
    </row>
    <row r="6" spans="1:6" ht="18.75">
      <c r="A6" s="74"/>
      <c r="B6" s="12"/>
      <c r="C6" s="87"/>
      <c r="D6" s="87"/>
      <c r="E6" s="87"/>
      <c r="F6" s="87"/>
    </row>
    <row r="7" spans="1:6" ht="18.75">
      <c r="A7" s="74"/>
      <c r="B7" s="89"/>
      <c r="C7" s="87"/>
      <c r="D7" s="87"/>
      <c r="E7" s="87"/>
      <c r="F7" s="87"/>
    </row>
    <row r="8" spans="1:6" ht="18.75">
      <c r="A8" s="74"/>
      <c r="B8" s="12"/>
      <c r="C8" s="87"/>
      <c r="D8" s="87"/>
      <c r="E8" s="87"/>
      <c r="F8" s="87"/>
    </row>
    <row r="9" spans="1:6" ht="18.75">
      <c r="A9" s="74"/>
      <c r="B9" s="12"/>
      <c r="C9" s="87"/>
      <c r="D9" s="87"/>
      <c r="E9" s="87"/>
      <c r="F9" s="87"/>
    </row>
    <row r="10" spans="1:6" ht="18.75">
      <c r="A10" s="74"/>
      <c r="B10" s="12"/>
      <c r="C10" s="87"/>
      <c r="D10" s="87"/>
      <c r="E10" s="87"/>
      <c r="F10" s="87"/>
    </row>
    <row r="11" spans="1:6" ht="18.75">
      <c r="A11" s="74"/>
      <c r="B11" s="12"/>
      <c r="C11" s="87"/>
      <c r="D11" s="87"/>
      <c r="E11" s="87"/>
      <c r="F11" s="87"/>
    </row>
    <row r="12" spans="1:6" ht="18.75">
      <c r="A12" s="74"/>
      <c r="B12" s="12"/>
      <c r="C12" s="87"/>
      <c r="D12" s="87"/>
      <c r="E12" s="87"/>
      <c r="F12" s="87"/>
    </row>
    <row r="13" spans="1:6" ht="18.75">
      <c r="A13" s="74"/>
      <c r="B13" s="12"/>
      <c r="C13" s="87"/>
      <c r="D13" s="87"/>
      <c r="E13" s="87"/>
      <c r="F13" s="87"/>
    </row>
    <row r="14" spans="1:6" ht="18.75">
      <c r="A14" s="74"/>
      <c r="B14" s="89"/>
      <c r="C14" s="87"/>
      <c r="D14" s="87"/>
      <c r="E14" s="87"/>
      <c r="F14" s="87"/>
    </row>
    <row r="15" spans="1:6" ht="18.75">
      <c r="A15" s="74"/>
      <c r="B15" s="12"/>
      <c r="C15" s="87"/>
      <c r="D15" s="87"/>
      <c r="E15" s="87"/>
      <c r="F15" s="87"/>
    </row>
    <row r="16" spans="1:6" ht="18.75">
      <c r="A16" s="74"/>
      <c r="B16" s="12"/>
      <c r="C16" s="87"/>
      <c r="D16" s="87"/>
      <c r="E16" s="87"/>
      <c r="F16" s="87"/>
    </row>
    <row r="17" spans="1:6" ht="18.75">
      <c r="A17" s="74"/>
      <c r="B17" s="12"/>
      <c r="C17" s="87"/>
      <c r="D17" s="87"/>
      <c r="E17" s="87"/>
      <c r="F17" s="87"/>
    </row>
    <row r="18" spans="1:6" ht="18.75">
      <c r="A18" s="74"/>
      <c r="B18" s="12"/>
      <c r="C18" s="87"/>
      <c r="D18" s="87"/>
      <c r="E18" s="87"/>
      <c r="F18" s="87"/>
    </row>
    <row r="19" spans="1:6" ht="18.75">
      <c r="A19" s="74"/>
      <c r="B19" s="12"/>
      <c r="C19" s="87"/>
      <c r="D19" s="87"/>
      <c r="E19" s="87"/>
      <c r="F19" s="87"/>
    </row>
    <row r="20" spans="1:6" ht="18.75">
      <c r="A20" s="74"/>
      <c r="B20" s="12"/>
      <c r="C20" s="87"/>
      <c r="D20" s="87"/>
      <c r="E20" s="87"/>
      <c r="F20" s="87"/>
    </row>
    <row r="21" spans="1:6" ht="18.75">
      <c r="A21" s="74"/>
      <c r="B21" s="12"/>
      <c r="C21" s="87"/>
      <c r="D21" s="87"/>
      <c r="E21" s="87"/>
      <c r="F21" s="87"/>
    </row>
    <row r="22" spans="1:6" ht="18.75">
      <c r="A22" s="74"/>
      <c r="B22" s="12"/>
      <c r="C22" s="87"/>
      <c r="D22" s="87"/>
      <c r="E22" s="87"/>
      <c r="F22" s="87"/>
    </row>
    <row r="23" spans="1:6" ht="18.75">
      <c r="A23" s="74"/>
      <c r="B23" s="12"/>
      <c r="C23" s="87"/>
      <c r="D23" s="87"/>
      <c r="E23" s="87"/>
      <c r="F23" s="87"/>
    </row>
    <row r="24" spans="1:6" ht="18.75">
      <c r="A24" s="74"/>
      <c r="B24" s="12"/>
      <c r="C24" s="87"/>
      <c r="D24" s="87"/>
      <c r="E24" s="87"/>
      <c r="F24" s="87"/>
    </row>
    <row r="25" spans="1:6" ht="18.75">
      <c r="A25" s="74"/>
      <c r="B25" s="12"/>
      <c r="C25" s="87"/>
      <c r="D25" s="87"/>
      <c r="E25" s="87"/>
      <c r="F25" s="87"/>
    </row>
    <row r="26" spans="1:6" ht="18.75">
      <c r="A26" s="74"/>
      <c r="B26" s="12"/>
      <c r="C26" s="87"/>
      <c r="D26" s="87"/>
      <c r="E26" s="87"/>
      <c r="F26" s="87"/>
    </row>
    <row r="27" spans="1:6" ht="18.75">
      <c r="A27" s="74"/>
      <c r="B27" s="12"/>
      <c r="C27" s="87"/>
      <c r="D27" s="87"/>
      <c r="E27" s="87"/>
      <c r="F27" s="87"/>
    </row>
    <row r="28" spans="1:6" ht="18.75">
      <c r="A28" s="74"/>
      <c r="B28" s="12"/>
      <c r="C28" s="87"/>
      <c r="D28" s="87"/>
      <c r="E28" s="87"/>
      <c r="F28" s="87"/>
    </row>
    <row r="29" spans="1:6" ht="18.75">
      <c r="A29" s="74"/>
      <c r="B29" s="12"/>
      <c r="C29" s="87"/>
      <c r="D29" s="87"/>
      <c r="E29" s="87"/>
      <c r="F29" s="87"/>
    </row>
    <row r="30" spans="1:6" ht="18.75">
      <c r="A30" s="74"/>
      <c r="B30" s="12"/>
      <c r="C30" s="87"/>
      <c r="D30" s="87"/>
      <c r="E30" s="87"/>
      <c r="F30" s="87"/>
    </row>
    <row r="31" spans="1:6" ht="18.75">
      <c r="A31" s="74"/>
      <c r="B31" s="89"/>
      <c r="C31" s="87"/>
      <c r="D31" s="87"/>
      <c r="E31" s="87"/>
      <c r="F31" s="87"/>
    </row>
    <row r="32" spans="1:6" ht="18.75">
      <c r="A32" s="74"/>
      <c r="B32" s="12"/>
      <c r="C32" s="87"/>
      <c r="D32" s="87"/>
      <c r="E32" s="87"/>
      <c r="F32" s="87"/>
    </row>
    <row r="33" spans="1:6" ht="18.75">
      <c r="A33" s="74"/>
      <c r="B33" s="12"/>
      <c r="C33" s="87"/>
      <c r="D33" s="87"/>
      <c r="E33" s="87"/>
      <c r="F33" s="87"/>
    </row>
    <row r="34" spans="1:6" ht="18.75">
      <c r="A34" s="64"/>
      <c r="B34" s="64"/>
      <c r="C34" s="86"/>
      <c r="D34" s="86"/>
      <c r="E34" s="86"/>
      <c r="F34" s="86"/>
    </row>
    <row r="35" spans="1:6" ht="18.75">
      <c r="A35" s="522"/>
      <c r="B35" s="522"/>
      <c r="C35" s="522"/>
      <c r="D35" s="522"/>
      <c r="E35" s="522"/>
      <c r="F35" s="522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3" customWidth="1"/>
    <col min="4" max="4" width="19.421875" style="83" customWidth="1"/>
    <col min="5" max="5" width="35.00390625" style="83" customWidth="1"/>
    <col min="6" max="16384" width="9.140625" style="1" customWidth="1"/>
  </cols>
  <sheetData>
    <row r="1" spans="1:5" ht="18.75">
      <c r="A1" s="122"/>
      <c r="B1" s="122"/>
      <c r="C1" s="122"/>
      <c r="D1" s="122"/>
      <c r="E1" s="122" t="s">
        <v>455</v>
      </c>
    </row>
    <row r="2" ht="18.75">
      <c r="B2" s="1" t="s">
        <v>457</v>
      </c>
    </row>
    <row r="3" spans="1:5" ht="21.75" customHeight="1">
      <c r="A3" s="6" t="s">
        <v>8</v>
      </c>
      <c r="B3" s="126" t="s">
        <v>450</v>
      </c>
      <c r="C3" s="128" t="s">
        <v>4</v>
      </c>
      <c r="D3" s="130" t="s">
        <v>451</v>
      </c>
      <c r="E3" s="118" t="s">
        <v>454</v>
      </c>
    </row>
    <row r="4" spans="1:5" ht="18.75">
      <c r="A4" s="7"/>
      <c r="B4" s="132"/>
      <c r="C4" s="129"/>
      <c r="D4" s="131" t="s">
        <v>452</v>
      </c>
      <c r="E4" s="86"/>
    </row>
    <row r="5" spans="1:5" ht="18.75">
      <c r="A5" s="127"/>
      <c r="B5" s="50"/>
      <c r="C5" s="107"/>
      <c r="D5" s="107"/>
      <c r="E5" s="107"/>
    </row>
    <row r="6" spans="1:5" ht="18.75">
      <c r="A6" s="74"/>
      <c r="B6" s="12"/>
      <c r="C6" s="87"/>
      <c r="D6" s="87"/>
      <c r="E6" s="87"/>
    </row>
    <row r="7" spans="1:5" ht="18.75">
      <c r="A7" s="74"/>
      <c r="B7" s="89"/>
      <c r="C7" s="87"/>
      <c r="D7" s="87"/>
      <c r="E7" s="87"/>
    </row>
    <row r="8" spans="1:5" ht="18.75">
      <c r="A8" s="74"/>
      <c r="B8" s="12"/>
      <c r="C8" s="87"/>
      <c r="D8" s="87"/>
      <c r="E8" s="87"/>
    </row>
    <row r="9" spans="1:5" ht="18.75">
      <c r="A9" s="74"/>
      <c r="B9" s="12"/>
      <c r="C9" s="87"/>
      <c r="D9" s="87"/>
      <c r="E9" s="87"/>
    </row>
    <row r="10" spans="1:5" ht="18.75">
      <c r="A10" s="74"/>
      <c r="B10" s="12"/>
      <c r="C10" s="87"/>
      <c r="D10" s="87"/>
      <c r="E10" s="87"/>
    </row>
    <row r="11" spans="1:5" ht="18.75">
      <c r="A11" s="74"/>
      <c r="B11" s="12"/>
      <c r="C11" s="87"/>
      <c r="D11" s="87"/>
      <c r="E11" s="87"/>
    </row>
    <row r="12" spans="1:5" ht="18.75">
      <c r="A12" s="74"/>
      <c r="B12" s="12"/>
      <c r="C12" s="87"/>
      <c r="D12" s="87"/>
      <c r="E12" s="87"/>
    </row>
    <row r="13" spans="1:5" ht="18.75">
      <c r="A13" s="74"/>
      <c r="B13" s="12"/>
      <c r="C13" s="87"/>
      <c r="D13" s="87"/>
      <c r="E13" s="87"/>
    </row>
    <row r="14" spans="1:5" ht="18.75">
      <c r="A14" s="74"/>
      <c r="B14" s="89"/>
      <c r="C14" s="87"/>
      <c r="D14" s="87"/>
      <c r="E14" s="87"/>
    </row>
    <row r="15" spans="1:5" ht="18.75">
      <c r="A15" s="74"/>
      <c r="B15" s="12"/>
      <c r="C15" s="87"/>
      <c r="D15" s="87"/>
      <c r="E15" s="87"/>
    </row>
    <row r="16" spans="1:5" ht="18.75">
      <c r="A16" s="74"/>
      <c r="B16" s="12"/>
      <c r="C16" s="87"/>
      <c r="D16" s="87"/>
      <c r="E16" s="87"/>
    </row>
    <row r="17" spans="1:5" ht="18.75">
      <c r="A17" s="74"/>
      <c r="B17" s="12"/>
      <c r="C17" s="87"/>
      <c r="D17" s="87"/>
      <c r="E17" s="87"/>
    </row>
    <row r="18" spans="1:5" ht="18.75">
      <c r="A18" s="74"/>
      <c r="B18" s="12"/>
      <c r="C18" s="87"/>
      <c r="D18" s="87"/>
      <c r="E18" s="87"/>
    </row>
    <row r="19" spans="1:5" ht="18.75">
      <c r="A19" s="74"/>
      <c r="B19" s="12"/>
      <c r="C19" s="87"/>
      <c r="D19" s="87"/>
      <c r="E19" s="87"/>
    </row>
    <row r="20" spans="1:5" ht="18.75">
      <c r="A20" s="74"/>
      <c r="B20" s="12"/>
      <c r="C20" s="87"/>
      <c r="D20" s="87"/>
      <c r="E20" s="87"/>
    </row>
    <row r="21" spans="1:5" ht="18.75">
      <c r="A21" s="74"/>
      <c r="B21" s="12"/>
      <c r="C21" s="87"/>
      <c r="D21" s="87"/>
      <c r="E21" s="87"/>
    </row>
    <row r="22" spans="1:5" ht="18.75">
      <c r="A22" s="74"/>
      <c r="B22" s="12"/>
      <c r="C22" s="87"/>
      <c r="D22" s="87"/>
      <c r="E22" s="87"/>
    </row>
    <row r="23" spans="1:5" ht="18.75">
      <c r="A23" s="74"/>
      <c r="B23" s="12"/>
      <c r="C23" s="87"/>
      <c r="D23" s="87"/>
      <c r="E23" s="87"/>
    </row>
    <row r="24" spans="1:5" ht="18.75">
      <c r="A24" s="74"/>
      <c r="B24" s="12"/>
      <c r="C24" s="87"/>
      <c r="D24" s="87"/>
      <c r="E24" s="87"/>
    </row>
    <row r="25" spans="1:5" ht="18.75">
      <c r="A25" s="74"/>
      <c r="B25" s="12"/>
      <c r="C25" s="87"/>
      <c r="D25" s="87"/>
      <c r="E25" s="87"/>
    </row>
    <row r="26" spans="1:5" ht="18.75">
      <c r="A26" s="74"/>
      <c r="B26" s="12"/>
      <c r="C26" s="87"/>
      <c r="D26" s="87"/>
      <c r="E26" s="87"/>
    </row>
    <row r="27" spans="1:5" ht="18.75">
      <c r="A27" s="74"/>
      <c r="B27" s="12"/>
      <c r="C27" s="87"/>
      <c r="D27" s="87"/>
      <c r="E27" s="87"/>
    </row>
    <row r="28" spans="1:5" ht="18.75">
      <c r="A28" s="74"/>
      <c r="B28" s="12"/>
      <c r="C28" s="87"/>
      <c r="D28" s="87"/>
      <c r="E28" s="87"/>
    </row>
    <row r="29" spans="1:5" ht="18.75">
      <c r="A29" s="74"/>
      <c r="B29" s="12"/>
      <c r="C29" s="87"/>
      <c r="D29" s="87"/>
      <c r="E29" s="87"/>
    </row>
    <row r="30" spans="1:5" ht="18.75">
      <c r="A30" s="74"/>
      <c r="B30" s="12"/>
      <c r="C30" s="87"/>
      <c r="D30" s="87"/>
      <c r="E30" s="87"/>
    </row>
    <row r="31" spans="1:5" ht="18.75">
      <c r="A31" s="74"/>
      <c r="B31" s="89"/>
      <c r="C31" s="87"/>
      <c r="D31" s="87"/>
      <c r="E31" s="87"/>
    </row>
    <row r="32" spans="1:5" ht="18.75">
      <c r="A32" s="74"/>
      <c r="B32" s="12"/>
      <c r="C32" s="87"/>
      <c r="D32" s="87"/>
      <c r="E32" s="87"/>
    </row>
    <row r="33" spans="1:5" ht="18.75">
      <c r="A33" s="74"/>
      <c r="B33" s="12"/>
      <c r="C33" s="87"/>
      <c r="D33" s="87"/>
      <c r="E33" s="87"/>
    </row>
    <row r="34" spans="1:5" ht="18.75">
      <c r="A34" s="64"/>
      <c r="B34" s="64"/>
      <c r="C34" s="86"/>
      <c r="D34" s="86"/>
      <c r="E34" s="86"/>
    </row>
    <row r="35" spans="1:5" ht="18.75">
      <c r="A35" s="522"/>
      <c r="B35" s="522"/>
      <c r="C35" s="522"/>
      <c r="D35" s="522"/>
      <c r="E35" s="522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4.00390625" style="1" customWidth="1"/>
    <col min="3" max="3" width="35.7109375" style="83" customWidth="1"/>
    <col min="4" max="4" width="19.421875" style="83" customWidth="1"/>
    <col min="5" max="5" width="49.421875" style="83" customWidth="1"/>
    <col min="6" max="16384" width="9.140625" style="1" customWidth="1"/>
  </cols>
  <sheetData>
    <row r="1" spans="2:5" ht="18.75">
      <c r="B1" s="519" t="s">
        <v>491</v>
      </c>
      <c r="C1" s="519"/>
      <c r="D1" s="519"/>
      <c r="E1" s="519"/>
    </row>
    <row r="2" spans="1:5" ht="18.75">
      <c r="A2" s="122"/>
      <c r="C2" s="122"/>
      <c r="D2" s="122" t="s">
        <v>506</v>
      </c>
      <c r="E2" s="122"/>
    </row>
    <row r="3" spans="1:5" ht="21.75" customHeight="1">
      <c r="A3" s="6" t="s">
        <v>8</v>
      </c>
      <c r="B3" s="126" t="s">
        <v>450</v>
      </c>
      <c r="C3" s="128" t="s">
        <v>4</v>
      </c>
      <c r="D3" s="130" t="s">
        <v>451</v>
      </c>
      <c r="E3" s="118" t="s">
        <v>3</v>
      </c>
    </row>
    <row r="4" spans="1:5" ht="18.75">
      <c r="A4" s="7"/>
      <c r="B4" s="132"/>
      <c r="C4" s="129"/>
      <c r="D4" s="131" t="s">
        <v>452</v>
      </c>
      <c r="E4" s="86"/>
    </row>
    <row r="5" spans="1:5" ht="18.75">
      <c r="A5" s="127">
        <v>1</v>
      </c>
      <c r="B5" s="50" t="s">
        <v>492</v>
      </c>
      <c r="C5" s="107" t="s">
        <v>493</v>
      </c>
      <c r="D5" s="107">
        <v>568000</v>
      </c>
      <c r="E5" s="107" t="s">
        <v>503</v>
      </c>
    </row>
    <row r="6" spans="1:5" ht="18.75">
      <c r="A6" s="74"/>
      <c r="B6" s="12"/>
      <c r="C6" s="87"/>
      <c r="D6" s="87"/>
      <c r="E6" s="107" t="s">
        <v>499</v>
      </c>
    </row>
    <row r="7" spans="1:5" ht="18.75">
      <c r="A7" s="74"/>
      <c r="B7" s="89"/>
      <c r="C7" s="87"/>
      <c r="D7" s="87"/>
      <c r="E7" s="107" t="s">
        <v>500</v>
      </c>
    </row>
    <row r="8" spans="1:5" ht="18.75">
      <c r="A8" s="74"/>
      <c r="B8" s="12"/>
      <c r="C8" s="87"/>
      <c r="D8" s="87"/>
      <c r="E8" s="87"/>
    </row>
    <row r="9" spans="1:5" ht="18.75">
      <c r="A9" s="74">
        <v>2</v>
      </c>
      <c r="B9" s="12" t="s">
        <v>496</v>
      </c>
      <c r="C9" s="87" t="s">
        <v>494</v>
      </c>
      <c r="D9" s="87">
        <v>401000</v>
      </c>
      <c r="E9" s="107" t="s">
        <v>501</v>
      </c>
    </row>
    <row r="10" spans="1:5" ht="18.75">
      <c r="A10" s="74"/>
      <c r="B10" s="12"/>
      <c r="C10" s="87"/>
      <c r="D10" s="87"/>
      <c r="E10" s="107" t="s">
        <v>504</v>
      </c>
    </row>
    <row r="11" spans="1:5" ht="18.75">
      <c r="A11" s="74"/>
      <c r="B11" s="12"/>
      <c r="C11" s="87"/>
      <c r="D11" s="87"/>
      <c r="E11" s="107" t="s">
        <v>499</v>
      </c>
    </row>
    <row r="12" spans="1:5" ht="18.75">
      <c r="A12" s="74"/>
      <c r="B12" s="12"/>
      <c r="C12" s="87"/>
      <c r="D12" s="87"/>
      <c r="E12" s="107" t="s">
        <v>500</v>
      </c>
    </row>
    <row r="13" spans="1:5" ht="18.75">
      <c r="A13" s="74"/>
      <c r="B13" s="12"/>
      <c r="C13" s="87"/>
      <c r="D13" s="87"/>
      <c r="E13" s="87"/>
    </row>
    <row r="14" spans="1:5" ht="18.75">
      <c r="A14" s="74">
        <v>3</v>
      </c>
      <c r="B14" s="12" t="s">
        <v>495</v>
      </c>
      <c r="C14" s="87" t="s">
        <v>494</v>
      </c>
      <c r="D14" s="87">
        <v>919000</v>
      </c>
      <c r="E14" s="107" t="s">
        <v>501</v>
      </c>
    </row>
    <row r="15" spans="1:5" ht="18.75">
      <c r="A15" s="74"/>
      <c r="B15" s="12"/>
      <c r="C15" s="87"/>
      <c r="D15" s="87"/>
      <c r="E15" s="107" t="s">
        <v>504</v>
      </c>
    </row>
    <row r="16" spans="1:5" ht="18.75">
      <c r="A16" s="74"/>
      <c r="B16" s="12"/>
      <c r="C16" s="87"/>
      <c r="D16" s="87"/>
      <c r="E16" s="107" t="s">
        <v>499</v>
      </c>
    </row>
    <row r="17" spans="1:5" ht="18.75">
      <c r="A17" s="74"/>
      <c r="B17" s="12"/>
      <c r="C17" s="87"/>
      <c r="D17" s="87"/>
      <c r="E17" s="107" t="s">
        <v>500</v>
      </c>
    </row>
    <row r="18" spans="1:5" ht="18.75">
      <c r="A18" s="74"/>
      <c r="B18" s="12"/>
      <c r="C18" s="87"/>
      <c r="D18" s="87"/>
      <c r="E18" s="87"/>
    </row>
    <row r="19" spans="1:5" ht="18.75">
      <c r="A19" s="74">
        <v>4</v>
      </c>
      <c r="B19" s="12" t="s">
        <v>497</v>
      </c>
      <c r="C19" s="87" t="s">
        <v>494</v>
      </c>
      <c r="D19" s="87">
        <v>233000</v>
      </c>
      <c r="E19" s="107" t="s">
        <v>501</v>
      </c>
    </row>
    <row r="20" spans="1:5" ht="18.75">
      <c r="A20" s="74"/>
      <c r="B20" s="12"/>
      <c r="C20" s="87"/>
      <c r="D20" s="87"/>
      <c r="E20" s="107" t="s">
        <v>504</v>
      </c>
    </row>
    <row r="21" spans="1:5" ht="18.75">
      <c r="A21" s="74"/>
      <c r="B21" s="12"/>
      <c r="C21" s="87"/>
      <c r="D21" s="87"/>
      <c r="E21" s="107" t="s">
        <v>499</v>
      </c>
    </row>
    <row r="22" spans="1:5" ht="18.75">
      <c r="A22" s="74"/>
      <c r="B22" s="12"/>
      <c r="C22" s="87"/>
      <c r="D22" s="87"/>
      <c r="E22" s="107" t="s">
        <v>500</v>
      </c>
    </row>
    <row r="23" spans="1:5" ht="18.75">
      <c r="A23" s="74"/>
      <c r="B23" s="12"/>
      <c r="C23" s="87"/>
      <c r="D23" s="87"/>
      <c r="E23" s="107"/>
    </row>
    <row r="24" spans="1:5" ht="18.75">
      <c r="A24" s="74">
        <v>5</v>
      </c>
      <c r="B24" s="12" t="s">
        <v>498</v>
      </c>
      <c r="C24" s="87" t="s">
        <v>494</v>
      </c>
      <c r="D24" s="87">
        <v>232000</v>
      </c>
      <c r="E24" s="107" t="s">
        <v>501</v>
      </c>
    </row>
    <row r="25" spans="1:5" ht="18.75">
      <c r="A25" s="74"/>
      <c r="B25" s="12"/>
      <c r="C25" s="87"/>
      <c r="D25" s="87"/>
      <c r="E25" s="107" t="s">
        <v>504</v>
      </c>
    </row>
    <row r="26" spans="1:5" ht="18.75">
      <c r="A26" s="74"/>
      <c r="B26" s="12"/>
      <c r="C26" s="87"/>
      <c r="D26" s="87"/>
      <c r="E26" s="107" t="s">
        <v>499</v>
      </c>
    </row>
    <row r="27" spans="1:5" ht="18.75">
      <c r="A27" s="74"/>
      <c r="B27" s="12"/>
      <c r="C27" s="87"/>
      <c r="D27" s="87"/>
      <c r="E27" s="107" t="s">
        <v>500</v>
      </c>
    </row>
    <row r="28" spans="1:5" ht="18.75">
      <c r="A28" s="74"/>
      <c r="B28" s="12"/>
      <c r="C28" s="87"/>
      <c r="D28" s="87"/>
      <c r="E28" s="107"/>
    </row>
    <row r="29" spans="1:5" ht="18.75">
      <c r="A29" s="74">
        <v>6</v>
      </c>
      <c r="B29" s="12" t="s">
        <v>502</v>
      </c>
      <c r="C29" s="87" t="s">
        <v>433</v>
      </c>
      <c r="D29" s="87">
        <v>125000</v>
      </c>
      <c r="E29" s="107" t="s">
        <v>501</v>
      </c>
    </row>
    <row r="30" spans="1:5" ht="18.75">
      <c r="A30" s="74"/>
      <c r="B30" s="12"/>
      <c r="C30" s="87"/>
      <c r="D30" s="87"/>
      <c r="E30" s="107" t="s">
        <v>504</v>
      </c>
    </row>
    <row r="31" spans="1:5" ht="18.75">
      <c r="A31" s="74"/>
      <c r="B31" s="12"/>
      <c r="C31" s="87"/>
      <c r="D31" s="87"/>
      <c r="E31" s="107" t="s">
        <v>499</v>
      </c>
    </row>
    <row r="32" spans="1:5" ht="18.75">
      <c r="A32" s="74"/>
      <c r="B32" s="12"/>
      <c r="C32" s="87"/>
      <c r="D32" s="87"/>
      <c r="E32" s="107" t="s">
        <v>500</v>
      </c>
    </row>
    <row r="33" spans="1:5" ht="18.75">
      <c r="A33" s="74"/>
      <c r="B33" s="12"/>
      <c r="C33" s="87"/>
      <c r="D33" s="87"/>
      <c r="E33" s="107"/>
    </row>
    <row r="34" spans="1:5" ht="18.75">
      <c r="A34" s="74">
        <v>7</v>
      </c>
      <c r="B34" s="12" t="s">
        <v>505</v>
      </c>
      <c r="C34" s="87" t="s">
        <v>438</v>
      </c>
      <c r="D34" s="87">
        <v>395000</v>
      </c>
      <c r="E34" s="107" t="s">
        <v>501</v>
      </c>
    </row>
    <row r="35" spans="1:5" ht="18.75">
      <c r="A35" s="74"/>
      <c r="B35" s="12"/>
      <c r="C35" s="87"/>
      <c r="D35" s="87"/>
      <c r="E35" s="107" t="s">
        <v>504</v>
      </c>
    </row>
    <row r="36" spans="1:5" ht="18.75">
      <c r="A36" s="74"/>
      <c r="B36" s="12"/>
      <c r="C36" s="87"/>
      <c r="D36" s="87"/>
      <c r="E36" s="107" t="s">
        <v>499</v>
      </c>
    </row>
    <row r="37" spans="1:5" ht="18.75">
      <c r="A37" s="74"/>
      <c r="B37" s="12"/>
      <c r="C37" s="87"/>
      <c r="D37" s="87"/>
      <c r="E37" s="107" t="s">
        <v>500</v>
      </c>
    </row>
    <row r="38" spans="1:5" ht="18.75">
      <c r="A38" s="74"/>
      <c r="B38" s="12"/>
      <c r="C38" s="87"/>
      <c r="D38" s="87"/>
      <c r="E38" s="107"/>
    </row>
    <row r="39" spans="1:5" ht="18.75">
      <c r="A39" s="74"/>
      <c r="B39" s="12"/>
      <c r="C39" s="87"/>
      <c r="D39" s="87"/>
      <c r="E39" s="107"/>
    </row>
    <row r="40" spans="1:5" ht="18.75">
      <c r="A40" s="74"/>
      <c r="B40" s="12"/>
      <c r="C40" s="87"/>
      <c r="D40" s="87"/>
      <c r="E40" s="107"/>
    </row>
    <row r="41" spans="1:5" ht="18.75">
      <c r="A41" s="74"/>
      <c r="B41" s="12"/>
      <c r="C41" s="87"/>
      <c r="D41" s="87"/>
      <c r="E41" s="87"/>
    </row>
    <row r="42" spans="1:5" ht="18.75">
      <c r="A42" s="74"/>
      <c r="B42" s="89"/>
      <c r="C42" s="87"/>
      <c r="D42" s="87"/>
      <c r="E42" s="87"/>
    </row>
    <row r="43" spans="1:5" ht="18.75">
      <c r="A43" s="74"/>
      <c r="B43" s="12"/>
      <c r="C43" s="87"/>
      <c r="D43" s="87"/>
      <c r="E43" s="87"/>
    </row>
    <row r="44" spans="1:5" ht="18.75">
      <c r="A44" s="74"/>
      <c r="B44" s="12"/>
      <c r="C44" s="87"/>
      <c r="D44" s="87"/>
      <c r="E44" s="87"/>
    </row>
    <row r="45" spans="1:5" ht="18.75">
      <c r="A45" s="64"/>
      <c r="B45" s="64"/>
      <c r="C45" s="86"/>
      <c r="D45" s="86"/>
      <c r="E45" s="86"/>
    </row>
    <row r="46" spans="1:5" ht="18.75">
      <c r="A46" s="522"/>
      <c r="B46" s="522"/>
      <c r="C46" s="522"/>
      <c r="D46" s="522"/>
      <c r="E46" s="522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2" width="38.00390625" style="83" customWidth="1"/>
    <col min="3" max="3" width="18.00390625" style="83" customWidth="1"/>
    <col min="4" max="4" width="39.28125" style="83" customWidth="1"/>
    <col min="5" max="16384" width="9.140625" style="1" customWidth="1"/>
  </cols>
  <sheetData>
    <row r="1" spans="2:4" ht="18.75">
      <c r="B1" s="519" t="s">
        <v>520</v>
      </c>
      <c r="C1" s="519"/>
      <c r="D1" s="519"/>
    </row>
    <row r="2" spans="1:4" ht="18.75">
      <c r="A2" s="122"/>
      <c r="B2" s="122"/>
      <c r="C2" s="122" t="s">
        <v>525</v>
      </c>
      <c r="D2" s="122"/>
    </row>
    <row r="3" spans="1:4" ht="21.75" customHeight="1">
      <c r="A3" s="6" t="s">
        <v>8</v>
      </c>
      <c r="B3" s="128" t="s">
        <v>4</v>
      </c>
      <c r="C3" s="130" t="s">
        <v>507</v>
      </c>
      <c r="D3" s="118" t="s">
        <v>3</v>
      </c>
    </row>
    <row r="4" spans="1:4" ht="18.75">
      <c r="A4" s="7"/>
      <c r="B4" s="129"/>
      <c r="C4" s="131"/>
      <c r="D4" s="86"/>
    </row>
    <row r="5" spans="1:4" ht="21">
      <c r="A5" s="127">
        <v>1</v>
      </c>
      <c r="B5" s="146" t="s">
        <v>508</v>
      </c>
      <c r="C5" s="107"/>
      <c r="D5" s="107"/>
    </row>
    <row r="6" spans="1:4" ht="18.75">
      <c r="A6" s="74"/>
      <c r="B6" s="87" t="s">
        <v>509</v>
      </c>
      <c r="C6" s="87"/>
      <c r="D6" s="107"/>
    </row>
    <row r="7" spans="1:4" ht="18.75">
      <c r="A7" s="74"/>
      <c r="B7" s="87" t="s">
        <v>513</v>
      </c>
      <c r="C7" s="87">
        <v>4706600</v>
      </c>
      <c r="D7" s="107" t="s">
        <v>490</v>
      </c>
    </row>
    <row r="8" spans="1:4" ht="18.75">
      <c r="A8" s="74"/>
      <c r="B8" s="87"/>
      <c r="C8" s="87"/>
      <c r="D8" s="107"/>
    </row>
    <row r="9" spans="1:4" ht="21">
      <c r="A9" s="74">
        <v>2</v>
      </c>
      <c r="B9" s="146" t="s">
        <v>510</v>
      </c>
      <c r="C9" s="87"/>
      <c r="D9" s="107"/>
    </row>
    <row r="10" spans="1:4" ht="18.75">
      <c r="A10" s="74"/>
      <c r="B10" s="87" t="s">
        <v>511</v>
      </c>
      <c r="C10" s="87"/>
      <c r="D10" s="107"/>
    </row>
    <row r="11" spans="1:4" ht="18.75">
      <c r="A11" s="74"/>
      <c r="B11" s="87" t="s">
        <v>512</v>
      </c>
      <c r="C11" s="87">
        <v>468300</v>
      </c>
      <c r="D11" s="107" t="s">
        <v>521</v>
      </c>
    </row>
    <row r="12" spans="1:10" ht="21">
      <c r="A12" s="74"/>
      <c r="B12" s="87"/>
      <c r="C12" s="87"/>
      <c r="D12" s="87"/>
      <c r="J12" s="145"/>
    </row>
    <row r="13" spans="1:4" ht="21">
      <c r="A13" s="74">
        <v>3</v>
      </c>
      <c r="B13" s="147" t="s">
        <v>514</v>
      </c>
      <c r="C13" s="87"/>
      <c r="D13" s="107"/>
    </row>
    <row r="14" spans="1:4" ht="18.75">
      <c r="A14" s="74"/>
      <c r="B14" s="87"/>
      <c r="C14" s="87"/>
      <c r="D14" s="107"/>
    </row>
    <row r="15" spans="1:4" ht="18.75">
      <c r="A15" s="74"/>
      <c r="B15" s="87" t="s">
        <v>528</v>
      </c>
      <c r="C15" s="87">
        <v>568000</v>
      </c>
      <c r="D15" s="107" t="s">
        <v>515</v>
      </c>
    </row>
    <row r="16" spans="1:4" ht="18.75">
      <c r="A16" s="74"/>
      <c r="B16" s="87"/>
      <c r="C16" s="87"/>
      <c r="D16" s="87"/>
    </row>
    <row r="17" spans="1:4" ht="21">
      <c r="A17" s="74">
        <v>4</v>
      </c>
      <c r="B17" s="146" t="s">
        <v>516</v>
      </c>
      <c r="C17" s="87"/>
      <c r="D17" s="107"/>
    </row>
    <row r="18" spans="1:4" ht="18.75">
      <c r="A18" s="74"/>
      <c r="B18" s="87"/>
      <c r="C18" s="87"/>
      <c r="D18" s="107"/>
    </row>
    <row r="19" spans="1:4" ht="18.75">
      <c r="A19" s="74"/>
      <c r="B19" s="87" t="s">
        <v>522</v>
      </c>
      <c r="C19" s="87">
        <v>118500</v>
      </c>
      <c r="D19" s="107" t="s">
        <v>517</v>
      </c>
    </row>
    <row r="20" spans="1:4" ht="18.75">
      <c r="A20" s="74"/>
      <c r="B20" s="87" t="s">
        <v>523</v>
      </c>
      <c r="C20" s="87">
        <v>124800</v>
      </c>
      <c r="D20" s="107" t="s">
        <v>517</v>
      </c>
    </row>
    <row r="21" spans="1:4" ht="18.75">
      <c r="A21" s="74"/>
      <c r="B21" s="87" t="s">
        <v>524</v>
      </c>
      <c r="C21" s="87">
        <v>125000</v>
      </c>
      <c r="D21" s="107" t="s">
        <v>518</v>
      </c>
    </row>
    <row r="22" spans="1:4" ht="18.75">
      <c r="A22" s="74"/>
      <c r="B22" s="87" t="s">
        <v>526</v>
      </c>
      <c r="C22" s="87">
        <v>1357000</v>
      </c>
      <c r="D22" s="107" t="s">
        <v>519</v>
      </c>
    </row>
    <row r="23" spans="1:4" ht="18.75">
      <c r="A23" s="74"/>
      <c r="B23" s="87"/>
      <c r="C23" s="87"/>
      <c r="D23" s="107"/>
    </row>
    <row r="24" spans="1:4" ht="18.75">
      <c r="A24" s="74"/>
      <c r="B24" s="87"/>
      <c r="C24" s="87"/>
      <c r="D24" s="87"/>
    </row>
    <row r="25" spans="1:4" ht="18.75">
      <c r="A25" s="64"/>
      <c r="B25" s="86"/>
      <c r="C25" s="86"/>
      <c r="D25" s="86"/>
    </row>
    <row r="26" spans="1:4" ht="18.75">
      <c r="A26" s="522"/>
      <c r="B26" s="522"/>
      <c r="C26" s="522"/>
      <c r="D26" s="522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1" customWidth="1"/>
    <col min="2" max="2" width="26.57421875" style="83" customWidth="1"/>
    <col min="3" max="3" width="13.421875" style="83" customWidth="1"/>
    <col min="4" max="4" width="13.140625" style="83" customWidth="1"/>
    <col min="5" max="5" width="12.421875" style="83" customWidth="1"/>
    <col min="6" max="6" width="11.140625" style="83" customWidth="1"/>
    <col min="7" max="7" width="9.00390625" style="83" customWidth="1"/>
    <col min="8" max="16384" width="9.140625" style="1" customWidth="1"/>
  </cols>
  <sheetData>
    <row r="1" spans="2:7" ht="18.75">
      <c r="B1" s="519" t="s">
        <v>545</v>
      </c>
      <c r="C1" s="519"/>
      <c r="D1" s="519"/>
      <c r="E1" s="519"/>
      <c r="F1" s="519"/>
      <c r="G1" s="519"/>
    </row>
    <row r="2" spans="1:7" ht="18.75">
      <c r="A2" s="122"/>
      <c r="B2" s="122"/>
      <c r="C2" s="122" t="s">
        <v>536</v>
      </c>
      <c r="D2" s="122"/>
      <c r="E2" s="122"/>
      <c r="F2" s="122"/>
      <c r="G2" s="122"/>
    </row>
    <row r="3" spans="1:7" ht="21.75" customHeight="1">
      <c r="A3" s="6" t="s">
        <v>8</v>
      </c>
      <c r="B3" s="128" t="s">
        <v>4</v>
      </c>
      <c r="C3" s="130" t="s">
        <v>540</v>
      </c>
      <c r="D3" s="130" t="s">
        <v>194</v>
      </c>
      <c r="E3" s="130" t="s">
        <v>60</v>
      </c>
      <c r="F3" s="130" t="s">
        <v>2</v>
      </c>
      <c r="G3" s="158" t="s">
        <v>10</v>
      </c>
    </row>
    <row r="4" spans="1:7" ht="18.75">
      <c r="A4" s="7"/>
      <c r="B4" s="129"/>
      <c r="C4" s="131"/>
      <c r="D4" s="131"/>
      <c r="E4" s="131"/>
      <c r="F4" s="131"/>
      <c r="G4" s="159" t="s">
        <v>11</v>
      </c>
    </row>
    <row r="5" spans="1:7" ht="21">
      <c r="A5" s="127">
        <v>1</v>
      </c>
      <c r="B5" s="147" t="s">
        <v>537</v>
      </c>
      <c r="C5" s="107"/>
      <c r="D5" s="107"/>
      <c r="E5" s="107"/>
      <c r="F5" s="107"/>
      <c r="G5" s="107"/>
    </row>
    <row r="6" spans="1:7" ht="18.75">
      <c r="A6" s="74"/>
      <c r="B6" s="87" t="s">
        <v>538</v>
      </c>
      <c r="C6" s="87">
        <v>5473130</v>
      </c>
      <c r="D6" s="107">
        <v>4933380</v>
      </c>
      <c r="E6" s="107">
        <v>539750</v>
      </c>
      <c r="F6" s="107">
        <f>C6-D6-E6</f>
        <v>0</v>
      </c>
      <c r="G6" s="107"/>
    </row>
    <row r="7" spans="1:7" ht="18.75">
      <c r="A7" s="74"/>
      <c r="B7" s="87" t="s">
        <v>539</v>
      </c>
      <c r="C7" s="87">
        <v>41758670</v>
      </c>
      <c r="D7" s="107">
        <v>9308821</v>
      </c>
      <c r="E7" s="107">
        <v>32422400</v>
      </c>
      <c r="F7" s="107">
        <v>28249</v>
      </c>
      <c r="G7" s="107"/>
    </row>
    <row r="8" spans="1:7" ht="18.75">
      <c r="A8" s="74"/>
      <c r="B8" s="107"/>
      <c r="C8" s="110"/>
      <c r="D8" s="107"/>
      <c r="E8" s="107"/>
      <c r="F8" s="110"/>
      <c r="G8" s="110"/>
    </row>
    <row r="9" spans="1:7" ht="18.75">
      <c r="A9" s="74"/>
      <c r="B9" s="107"/>
      <c r="C9" s="108">
        <f>SUM(C6:C7)</f>
        <v>47231800</v>
      </c>
      <c r="D9" s="108">
        <f>SUM(D6:D7)</f>
        <v>14242201</v>
      </c>
      <c r="E9" s="108">
        <f>SUM(E6:E7)</f>
        <v>32962150</v>
      </c>
      <c r="F9" s="108">
        <v>28249</v>
      </c>
      <c r="G9" s="144">
        <f>D9*100/C9</f>
        <v>30.15383915074166</v>
      </c>
    </row>
    <row r="10" spans="1:7" ht="18.75">
      <c r="A10" s="74"/>
      <c r="B10" s="107"/>
      <c r="C10" s="110"/>
      <c r="D10" s="110"/>
      <c r="E10" s="110"/>
      <c r="F10" s="110"/>
      <c r="G10" s="110"/>
    </row>
    <row r="11" spans="1:7" ht="21">
      <c r="A11" s="74">
        <v>2</v>
      </c>
      <c r="B11" s="146" t="s">
        <v>508</v>
      </c>
      <c r="C11" s="108">
        <f>15112897+14986100</f>
        <v>30098997</v>
      </c>
      <c r="D11" s="108">
        <f>13878097+7429918</f>
        <v>21308015</v>
      </c>
      <c r="E11" s="108">
        <f>1234800+7487400</f>
        <v>8722200</v>
      </c>
      <c r="F11" s="84" t="s">
        <v>534</v>
      </c>
      <c r="G11" s="144">
        <f>D11*100/C11</f>
        <v>70.79310649454531</v>
      </c>
    </row>
    <row r="12" spans="1:7" ht="18.75">
      <c r="A12" s="74"/>
      <c r="B12" s="87"/>
      <c r="C12" s="107"/>
      <c r="D12" s="107"/>
      <c r="E12" s="107"/>
      <c r="F12" s="107"/>
      <c r="G12" s="107"/>
    </row>
    <row r="13" spans="1:7" ht="18.75">
      <c r="A13" s="74"/>
      <c r="B13" s="87"/>
      <c r="C13" s="87"/>
      <c r="D13" s="107"/>
      <c r="E13" s="107"/>
      <c r="F13" s="107"/>
      <c r="G13" s="107"/>
    </row>
    <row r="14" spans="1:7" ht="21">
      <c r="A14" s="74">
        <v>3</v>
      </c>
      <c r="B14" s="146" t="s">
        <v>510</v>
      </c>
      <c r="C14" s="106"/>
      <c r="D14" s="110"/>
      <c r="E14" s="110"/>
      <c r="F14" s="110"/>
      <c r="G14" s="110"/>
    </row>
    <row r="15" spans="1:7" ht="18.75">
      <c r="A15" s="74"/>
      <c r="B15" s="87" t="s">
        <v>546</v>
      </c>
      <c r="C15" s="108">
        <v>9279100</v>
      </c>
      <c r="D15" s="108">
        <v>8412200</v>
      </c>
      <c r="E15" s="108">
        <v>459000</v>
      </c>
      <c r="F15" s="108">
        <v>407900</v>
      </c>
      <c r="G15" s="144">
        <f>D15*100/C15</f>
        <v>90.65749911090515</v>
      </c>
    </row>
    <row r="16" spans="1:7" ht="18.75">
      <c r="A16" s="74"/>
      <c r="B16" s="87"/>
      <c r="C16" s="107"/>
      <c r="D16" s="107"/>
      <c r="E16" s="107"/>
      <c r="F16" s="107"/>
      <c r="G16" s="107"/>
    </row>
    <row r="17" spans="1:13" ht="21">
      <c r="A17" s="74"/>
      <c r="B17" s="87"/>
      <c r="C17" s="87"/>
      <c r="D17" s="87"/>
      <c r="E17" s="87"/>
      <c r="F17" s="87"/>
      <c r="G17" s="87"/>
      <c r="M17" s="145"/>
    </row>
    <row r="18" spans="1:7" ht="21">
      <c r="A18" s="74">
        <v>4</v>
      </c>
      <c r="B18" s="146" t="s">
        <v>541</v>
      </c>
      <c r="C18" s="87"/>
      <c r="D18" s="107"/>
      <c r="E18" s="107"/>
      <c r="F18" s="107"/>
      <c r="G18" s="107"/>
    </row>
    <row r="19" spans="1:7" ht="18.75">
      <c r="A19" s="74"/>
      <c r="B19" s="87"/>
      <c r="C19" s="87"/>
      <c r="D19" s="107"/>
      <c r="E19" s="107"/>
      <c r="F19" s="107"/>
      <c r="G19" s="107"/>
    </row>
    <row r="20" spans="1:7" ht="18.75">
      <c r="A20" s="74"/>
      <c r="B20" s="87" t="s">
        <v>543</v>
      </c>
      <c r="C20" s="87">
        <v>6102900</v>
      </c>
      <c r="D20" s="107">
        <v>5194375</v>
      </c>
      <c r="E20" s="107">
        <v>398500</v>
      </c>
      <c r="F20" s="107">
        <f>C20-D20-E20</f>
        <v>510025</v>
      </c>
      <c r="G20" s="107"/>
    </row>
    <row r="21" spans="1:7" ht="18.75">
      <c r="A21" s="74"/>
      <c r="B21" s="87" t="s">
        <v>542</v>
      </c>
      <c r="C21" s="87">
        <v>625000</v>
      </c>
      <c r="D21" s="107">
        <v>492800</v>
      </c>
      <c r="E21" s="107">
        <v>125000</v>
      </c>
      <c r="F21" s="107">
        <f>C21-D21-E21</f>
        <v>7200</v>
      </c>
      <c r="G21" s="107"/>
    </row>
    <row r="22" spans="1:7" ht="18.75">
      <c r="A22" s="74"/>
      <c r="B22" s="87" t="s">
        <v>544</v>
      </c>
      <c r="C22" s="87">
        <v>2493000</v>
      </c>
      <c r="D22" s="107"/>
      <c r="E22" s="107">
        <v>962000</v>
      </c>
      <c r="F22" s="107">
        <f>C22-D22-E22</f>
        <v>1531000</v>
      </c>
      <c r="G22" s="107"/>
    </row>
    <row r="23" spans="1:7" ht="18.75">
      <c r="A23" s="74"/>
      <c r="B23" s="87"/>
      <c r="C23" s="106"/>
      <c r="D23" s="110"/>
      <c r="E23" s="110"/>
      <c r="F23" s="110"/>
      <c r="G23" s="110"/>
    </row>
    <row r="24" spans="1:7" ht="18.75">
      <c r="A24" s="74"/>
      <c r="B24" s="87"/>
      <c r="C24" s="108">
        <f>SUM(C20:C23)</f>
        <v>9220900</v>
      </c>
      <c r="D24" s="108">
        <f>SUM(D20:D23)</f>
        <v>5687175</v>
      </c>
      <c r="E24" s="108">
        <f>SUM(E20:E23)</f>
        <v>1485500</v>
      </c>
      <c r="F24" s="108">
        <f>SUM(F20:F23)</f>
        <v>2048225</v>
      </c>
      <c r="G24" s="144">
        <f>D24*100/C24</f>
        <v>61.67700549837868</v>
      </c>
    </row>
    <row r="25" spans="1:7" ht="18.75">
      <c r="A25" s="74"/>
      <c r="B25" s="87"/>
      <c r="C25" s="107"/>
      <c r="D25" s="107"/>
      <c r="E25" s="107"/>
      <c r="F25" s="107"/>
      <c r="G25" s="107"/>
    </row>
    <row r="26" spans="1:7" ht="18.75">
      <c r="A26" s="64"/>
      <c r="B26" s="86"/>
      <c r="C26" s="86">
        <f>C9+C11+C15+C24</f>
        <v>95830797</v>
      </c>
      <c r="D26" s="86">
        <f>D9+D11+D15+D24</f>
        <v>49649591</v>
      </c>
      <c r="E26" s="86"/>
      <c r="F26" s="86"/>
      <c r="G26" s="160">
        <f>D26*100/C26</f>
        <v>51.80964006800444</v>
      </c>
    </row>
    <row r="27" spans="1:7" ht="18.75">
      <c r="A27" s="522"/>
      <c r="B27" s="522"/>
      <c r="C27" s="522"/>
      <c r="D27" s="522"/>
      <c r="E27" s="522"/>
      <c r="F27" s="522"/>
      <c r="G27" s="522"/>
    </row>
  </sheetData>
  <sheetProtection/>
  <mergeCells count="2">
    <mergeCell ref="A27:G27"/>
    <mergeCell ref="B1:G1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28125" style="1" customWidth="1"/>
    <col min="2" max="2" width="26.57421875" style="83" customWidth="1"/>
    <col min="3" max="3" width="13.421875" style="83" customWidth="1"/>
    <col min="4" max="4" width="13.140625" style="83" customWidth="1"/>
    <col min="5" max="5" width="12.421875" style="83" customWidth="1"/>
    <col min="6" max="6" width="11.140625" style="83" customWidth="1"/>
    <col min="7" max="7" width="9.00390625" style="83" customWidth="1"/>
    <col min="8" max="16384" width="9.140625" style="1" customWidth="1"/>
  </cols>
  <sheetData>
    <row r="1" spans="2:7" ht="18.75">
      <c r="B1" s="519" t="s">
        <v>545</v>
      </c>
      <c r="C1" s="519"/>
      <c r="D1" s="519"/>
      <c r="E1" s="519"/>
      <c r="F1" s="519"/>
      <c r="G1" s="519"/>
    </row>
    <row r="2" spans="1:7" ht="18.75">
      <c r="A2" s="122"/>
      <c r="B2" s="122"/>
      <c r="C2" s="122" t="s">
        <v>614</v>
      </c>
      <c r="D2" s="122"/>
      <c r="E2" s="122"/>
      <c r="F2" s="122"/>
      <c r="G2" s="122"/>
    </row>
    <row r="3" spans="1:7" ht="21.75" customHeight="1">
      <c r="A3" s="6" t="s">
        <v>8</v>
      </c>
      <c r="B3" s="128" t="s">
        <v>4</v>
      </c>
      <c r="C3" s="130" t="s">
        <v>540</v>
      </c>
      <c r="D3" s="130" t="s">
        <v>194</v>
      </c>
      <c r="E3" s="130" t="s">
        <v>60</v>
      </c>
      <c r="F3" s="130" t="s">
        <v>2</v>
      </c>
      <c r="G3" s="158" t="s">
        <v>10</v>
      </c>
    </row>
    <row r="4" spans="1:7" ht="18.75">
      <c r="A4" s="7"/>
      <c r="B4" s="129"/>
      <c r="C4" s="131"/>
      <c r="D4" s="131"/>
      <c r="E4" s="131"/>
      <c r="F4" s="131"/>
      <c r="G4" s="159" t="s">
        <v>11</v>
      </c>
    </row>
    <row r="5" spans="1:7" ht="21">
      <c r="A5" s="127">
        <v>1</v>
      </c>
      <c r="B5" s="147" t="s">
        <v>537</v>
      </c>
      <c r="C5" s="107"/>
      <c r="D5" s="107"/>
      <c r="E5" s="107"/>
      <c r="F5" s="107"/>
      <c r="G5" s="107"/>
    </row>
    <row r="6" spans="1:7" ht="18.75">
      <c r="A6" s="74"/>
      <c r="B6" s="87" t="s">
        <v>538</v>
      </c>
      <c r="C6" s="87">
        <v>5473130</v>
      </c>
      <c r="D6" s="107">
        <v>5235630</v>
      </c>
      <c r="E6" s="107">
        <v>237500</v>
      </c>
      <c r="F6" s="107">
        <f>C6-D6-E6</f>
        <v>0</v>
      </c>
      <c r="G6" s="107"/>
    </row>
    <row r="7" spans="1:7" ht="18.75">
      <c r="A7" s="74"/>
      <c r="B7" s="87" t="s">
        <v>539</v>
      </c>
      <c r="C7" s="87">
        <v>41758670</v>
      </c>
      <c r="D7" s="107">
        <v>10004021</v>
      </c>
      <c r="E7" s="107">
        <v>31727200</v>
      </c>
      <c r="F7" s="107">
        <v>15149</v>
      </c>
      <c r="G7" s="107"/>
    </row>
    <row r="8" spans="1:7" ht="18.75">
      <c r="A8" s="74"/>
      <c r="B8" s="107"/>
      <c r="C8" s="110"/>
      <c r="D8" s="107"/>
      <c r="E8" s="107"/>
      <c r="F8" s="110"/>
      <c r="G8" s="110"/>
    </row>
    <row r="9" spans="1:7" ht="18.75">
      <c r="A9" s="74"/>
      <c r="B9" s="176" t="s">
        <v>6</v>
      </c>
      <c r="C9" s="108">
        <f>SUM(C6:C7)</f>
        <v>47231800</v>
      </c>
      <c r="D9" s="108">
        <f>SUM(D6:D7)</f>
        <v>15239651</v>
      </c>
      <c r="E9" s="108">
        <f>SUM(E6:E7)</f>
        <v>31964700</v>
      </c>
      <c r="F9" s="108">
        <v>15149</v>
      </c>
      <c r="G9" s="144">
        <f>D9*100/C9</f>
        <v>32.265657883036425</v>
      </c>
    </row>
    <row r="10" spans="1:7" ht="18.75">
      <c r="A10" s="74"/>
      <c r="B10" s="107"/>
      <c r="C10" s="107"/>
      <c r="D10" s="107"/>
      <c r="E10" s="107"/>
      <c r="F10" s="107"/>
      <c r="G10" s="107"/>
    </row>
    <row r="11" spans="1:7" ht="18.75">
      <c r="A11" s="74"/>
      <c r="B11" s="107"/>
      <c r="C11" s="110"/>
      <c r="D11" s="110"/>
      <c r="E11" s="110"/>
      <c r="F11" s="110"/>
      <c r="G11" s="110"/>
    </row>
    <row r="12" spans="1:7" ht="21">
      <c r="A12" s="74">
        <v>2</v>
      </c>
      <c r="B12" s="146" t="s">
        <v>508</v>
      </c>
      <c r="C12" s="108">
        <f>15112897+14986100</f>
        <v>30098997</v>
      </c>
      <c r="D12" s="108">
        <f>13878097+7429918</f>
        <v>21308015</v>
      </c>
      <c r="E12" s="108">
        <f>1234800+7487400</f>
        <v>8722200</v>
      </c>
      <c r="F12" s="84" t="s">
        <v>534</v>
      </c>
      <c r="G12" s="144">
        <f>D12*100/C12</f>
        <v>70.79310649454531</v>
      </c>
    </row>
    <row r="13" spans="1:7" ht="18.75">
      <c r="A13" s="74"/>
      <c r="B13" s="87"/>
      <c r="C13" s="107"/>
      <c r="D13" s="107"/>
      <c r="E13" s="107"/>
      <c r="F13" s="107"/>
      <c r="G13" s="107"/>
    </row>
    <row r="14" spans="1:7" ht="18.75">
      <c r="A14" s="74"/>
      <c r="B14" s="87"/>
      <c r="C14" s="87"/>
      <c r="D14" s="107"/>
      <c r="E14" s="107"/>
      <c r="F14" s="107"/>
      <c r="G14" s="107"/>
    </row>
    <row r="15" spans="1:7" ht="21">
      <c r="A15" s="74">
        <v>3</v>
      </c>
      <c r="B15" s="146" t="s">
        <v>510</v>
      </c>
      <c r="C15" s="106"/>
      <c r="D15" s="110"/>
      <c r="E15" s="110"/>
      <c r="F15" s="110"/>
      <c r="G15" s="110"/>
    </row>
    <row r="16" spans="1:7" ht="18.75">
      <c r="A16" s="74"/>
      <c r="B16" s="87" t="s">
        <v>546</v>
      </c>
      <c r="C16" s="108">
        <v>9279100</v>
      </c>
      <c r="D16" s="108">
        <v>8871200</v>
      </c>
      <c r="E16" s="108">
        <v>0</v>
      </c>
      <c r="F16" s="108">
        <v>407900</v>
      </c>
      <c r="G16" s="108">
        <v>100</v>
      </c>
    </row>
    <row r="17" spans="1:7" ht="18.75">
      <c r="A17" s="74"/>
      <c r="B17" s="87"/>
      <c r="C17" s="107"/>
      <c r="D17" s="107"/>
      <c r="E17" s="107"/>
      <c r="F17" s="107"/>
      <c r="G17" s="107"/>
    </row>
    <row r="18" spans="1:13" ht="21">
      <c r="A18" s="74"/>
      <c r="B18" s="87"/>
      <c r="C18" s="87"/>
      <c r="D18" s="87"/>
      <c r="E18" s="87"/>
      <c r="F18" s="87"/>
      <c r="G18" s="87"/>
      <c r="M18" s="145"/>
    </row>
    <row r="19" spans="1:7" ht="21">
      <c r="A19" s="74">
        <v>4</v>
      </c>
      <c r="B19" s="146" t="s">
        <v>541</v>
      </c>
      <c r="C19" s="87"/>
      <c r="D19" s="107"/>
      <c r="E19" s="107"/>
      <c r="F19" s="107"/>
      <c r="G19" s="107"/>
    </row>
    <row r="20" spans="1:7" ht="18.75">
      <c r="A20" s="74"/>
      <c r="B20" s="87"/>
      <c r="C20" s="87"/>
      <c r="D20" s="107"/>
      <c r="E20" s="107"/>
      <c r="F20" s="107"/>
      <c r="G20" s="110"/>
    </row>
    <row r="21" spans="1:7" ht="18.75">
      <c r="A21" s="74"/>
      <c r="B21" s="87" t="s">
        <v>543</v>
      </c>
      <c r="C21" s="87">
        <v>6102900</v>
      </c>
      <c r="D21" s="107">
        <v>5552875</v>
      </c>
      <c r="E21" s="107">
        <v>0</v>
      </c>
      <c r="F21" s="107">
        <f>C21-D21</f>
        <v>550025</v>
      </c>
      <c r="G21" s="87">
        <v>100</v>
      </c>
    </row>
    <row r="22" spans="1:7" ht="18.75">
      <c r="A22" s="74"/>
      <c r="B22" s="87" t="s">
        <v>542</v>
      </c>
      <c r="C22" s="87">
        <v>625000</v>
      </c>
      <c r="D22" s="107">
        <v>617800</v>
      </c>
      <c r="E22" s="107">
        <v>0</v>
      </c>
      <c r="F22" s="107">
        <f>C22-D22-E22</f>
        <v>7200</v>
      </c>
      <c r="G22" s="87">
        <v>100</v>
      </c>
    </row>
    <row r="23" spans="1:7" ht="18.75">
      <c r="A23" s="74"/>
      <c r="B23" s="87" t="s">
        <v>544</v>
      </c>
      <c r="C23" s="87">
        <v>2493000</v>
      </c>
      <c r="D23" s="107"/>
      <c r="E23" s="107">
        <v>962000</v>
      </c>
      <c r="F23" s="107">
        <f>C23-D23-E23</f>
        <v>1531000</v>
      </c>
      <c r="G23" s="87"/>
    </row>
    <row r="24" spans="1:7" ht="18.75">
      <c r="A24" s="74"/>
      <c r="B24" s="87"/>
      <c r="C24" s="106"/>
      <c r="D24" s="110"/>
      <c r="E24" s="110"/>
      <c r="F24" s="110"/>
      <c r="G24" s="110"/>
    </row>
    <row r="25" spans="1:7" ht="18.75">
      <c r="A25" s="74"/>
      <c r="B25" s="176" t="s">
        <v>6</v>
      </c>
      <c r="C25" s="108">
        <f>SUM(C21:C24)</f>
        <v>9220900</v>
      </c>
      <c r="D25" s="108">
        <f>SUM(D21:D24)</f>
        <v>6170675</v>
      </c>
      <c r="E25" s="108">
        <f>SUM(E21:E24)</f>
        <v>962000</v>
      </c>
      <c r="F25" s="108">
        <f>SUM(F21:F24)</f>
        <v>2088225</v>
      </c>
      <c r="G25" s="144">
        <f>D25*100/C25</f>
        <v>66.92052836491015</v>
      </c>
    </row>
    <row r="26" spans="1:7" ht="18.75">
      <c r="A26" s="74"/>
      <c r="B26" s="87"/>
      <c r="C26" s="107"/>
      <c r="D26" s="107"/>
      <c r="E26" s="107"/>
      <c r="F26" s="107"/>
      <c r="G26" s="107"/>
    </row>
    <row r="27" spans="1:7" ht="18.75">
      <c r="A27" s="64"/>
      <c r="B27" s="86"/>
      <c r="C27" s="86"/>
      <c r="D27" s="86"/>
      <c r="E27" s="86"/>
      <c r="F27" s="86"/>
      <c r="G27" s="160"/>
    </row>
    <row r="28" spans="1:7" ht="18.75">
      <c r="A28" s="522"/>
      <c r="B28" s="522"/>
      <c r="C28" s="522"/>
      <c r="D28" s="522"/>
      <c r="E28" s="522"/>
      <c r="F28" s="522"/>
      <c r="G28" s="522"/>
    </row>
    <row r="45" ht="19.5" thickBot="1"/>
    <row r="46" ht="21.75" thickBot="1">
      <c r="B46" s="178" t="s">
        <v>615</v>
      </c>
    </row>
    <row r="47" spans="2:5" ht="21">
      <c r="B47" s="177"/>
      <c r="C47" s="177"/>
      <c r="D47" s="177"/>
      <c r="E47" s="177"/>
    </row>
    <row r="48" spans="2:5" ht="21">
      <c r="B48" s="179" t="s">
        <v>616</v>
      </c>
      <c r="C48" s="179"/>
      <c r="D48" s="177"/>
      <c r="E48" s="177"/>
    </row>
    <row r="49" spans="2:5" ht="21">
      <c r="B49" s="179" t="s">
        <v>617</v>
      </c>
      <c r="C49" s="179"/>
      <c r="D49" s="177"/>
      <c r="E49" s="177"/>
    </row>
    <row r="50" spans="2:5" ht="21">
      <c r="B50" s="179"/>
      <c r="C50" s="179"/>
      <c r="D50" s="177"/>
      <c r="E50" s="177"/>
    </row>
    <row r="51" spans="2:5" ht="21">
      <c r="B51" s="179"/>
      <c r="C51" s="179"/>
      <c r="D51" s="177"/>
      <c r="E51" s="177"/>
    </row>
    <row r="52" spans="2:5" ht="21">
      <c r="B52" s="179"/>
      <c r="C52" s="179"/>
      <c r="D52" s="177"/>
      <c r="E52" s="177"/>
    </row>
    <row r="53" spans="2:5" ht="21">
      <c r="B53" s="179"/>
      <c r="C53" s="179"/>
      <c r="D53" s="177"/>
      <c r="E53" s="177"/>
    </row>
    <row r="54" spans="2:5" ht="21">
      <c r="B54" s="179"/>
      <c r="C54" s="179"/>
      <c r="D54" s="177"/>
      <c r="E54" s="177"/>
    </row>
    <row r="55" spans="2:5" ht="21">
      <c r="B55" s="177"/>
      <c r="C55" s="177"/>
      <c r="D55" s="177"/>
      <c r="E55" s="177"/>
    </row>
    <row r="56" spans="2:5" ht="21">
      <c r="B56" s="177"/>
      <c r="C56" s="177"/>
      <c r="D56" s="177"/>
      <c r="E56" s="177"/>
    </row>
    <row r="57" spans="2:5" ht="21">
      <c r="B57" s="177"/>
      <c r="C57" s="177"/>
      <c r="D57" s="177"/>
      <c r="E57" s="177"/>
    </row>
  </sheetData>
  <sheetProtection/>
  <mergeCells count="2">
    <mergeCell ref="B1:G1"/>
    <mergeCell ref="A28:G28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1" customWidth="1"/>
    <col min="2" max="2" width="38.00390625" style="83" customWidth="1"/>
    <col min="3" max="3" width="18.00390625" style="83" customWidth="1"/>
    <col min="4" max="4" width="39.28125" style="83" customWidth="1"/>
    <col min="5" max="16384" width="9.140625" style="1" customWidth="1"/>
  </cols>
  <sheetData>
    <row r="1" spans="2:4" ht="18.75">
      <c r="B1" s="519" t="s">
        <v>527</v>
      </c>
      <c r="C1" s="519"/>
      <c r="D1" s="519"/>
    </row>
    <row r="2" spans="1:4" ht="18.75">
      <c r="A2" s="122"/>
      <c r="B2" s="122"/>
      <c r="C2" s="122" t="s">
        <v>525</v>
      </c>
      <c r="D2" s="122"/>
    </row>
    <row r="3" spans="1:4" ht="21.75" customHeight="1">
      <c r="A3" s="6" t="s">
        <v>8</v>
      </c>
      <c r="B3" s="128" t="s">
        <v>4</v>
      </c>
      <c r="C3" s="130" t="s">
        <v>507</v>
      </c>
      <c r="D3" s="118" t="s">
        <v>3</v>
      </c>
    </row>
    <row r="4" spans="1:4" ht="18.75">
      <c r="A4" s="7"/>
      <c r="B4" s="129"/>
      <c r="C4" s="131"/>
      <c r="D4" s="86"/>
    </row>
    <row r="5" spans="1:10" ht="21">
      <c r="A5" s="74"/>
      <c r="B5" s="87"/>
      <c r="C5" s="87"/>
      <c r="D5" s="87"/>
      <c r="J5" s="145"/>
    </row>
    <row r="6" spans="1:4" ht="21">
      <c r="A6" s="74"/>
      <c r="B6" s="147" t="s">
        <v>514</v>
      </c>
      <c r="C6" s="87"/>
      <c r="D6" s="107"/>
    </row>
    <row r="7" spans="1:4" ht="18.75">
      <c r="A7" s="74"/>
      <c r="B7" s="87"/>
      <c r="C7" s="87"/>
      <c r="D7" s="107"/>
    </row>
    <row r="8" spans="1:4" ht="18.75">
      <c r="A8" s="74"/>
      <c r="B8" s="87" t="s">
        <v>528</v>
      </c>
      <c r="C8" s="87">
        <v>568000</v>
      </c>
      <c r="D8" s="107" t="s">
        <v>529</v>
      </c>
    </row>
    <row r="9" spans="1:4" ht="18.75">
      <c r="A9" s="74"/>
      <c r="B9" s="87"/>
      <c r="C9" s="87"/>
      <c r="D9" s="154" t="s">
        <v>533</v>
      </c>
    </row>
    <row r="10" spans="1:4" ht="18.75">
      <c r="A10" s="74"/>
      <c r="B10" s="87"/>
      <c r="C10" s="87"/>
      <c r="D10" s="154" t="s">
        <v>530</v>
      </c>
    </row>
    <row r="11" spans="1:4" ht="18.75">
      <c r="A11" s="74"/>
      <c r="B11" s="87"/>
      <c r="C11" s="87"/>
      <c r="D11" s="87"/>
    </row>
    <row r="12" spans="1:4" ht="21">
      <c r="A12" s="74"/>
      <c r="B12" s="146" t="s">
        <v>516</v>
      </c>
      <c r="C12" s="87"/>
      <c r="D12" s="107"/>
    </row>
    <row r="13" spans="1:4" ht="18.75">
      <c r="A13" s="74"/>
      <c r="B13" s="87"/>
      <c r="C13" s="87"/>
      <c r="D13" s="107"/>
    </row>
    <row r="14" spans="1:4" ht="18.75">
      <c r="A14" s="74"/>
      <c r="B14" s="87" t="s">
        <v>522</v>
      </c>
      <c r="C14" s="87">
        <v>118500</v>
      </c>
      <c r="D14" s="107" t="s">
        <v>517</v>
      </c>
    </row>
    <row r="15" spans="1:4" ht="18.75">
      <c r="A15" s="74"/>
      <c r="B15" s="87"/>
      <c r="C15" s="87"/>
      <c r="D15" s="107"/>
    </row>
    <row r="16" spans="1:4" ht="18.75">
      <c r="A16" s="74"/>
      <c r="B16" s="87" t="s">
        <v>523</v>
      </c>
      <c r="C16" s="87">
        <v>124800</v>
      </c>
      <c r="D16" s="107" t="s">
        <v>517</v>
      </c>
    </row>
    <row r="17" spans="1:4" ht="18.75">
      <c r="A17" s="74"/>
      <c r="B17" s="87"/>
      <c r="C17" s="87"/>
      <c r="D17" s="107"/>
    </row>
    <row r="18" spans="1:4" ht="18.75">
      <c r="A18" s="74"/>
      <c r="B18" s="87" t="s">
        <v>524</v>
      </c>
      <c r="C18" s="87">
        <v>125000</v>
      </c>
      <c r="D18" s="107" t="s">
        <v>518</v>
      </c>
    </row>
    <row r="19" spans="1:4" ht="18.75">
      <c r="A19" s="74"/>
      <c r="B19" s="87"/>
      <c r="C19" s="87"/>
      <c r="D19" s="154" t="s">
        <v>531</v>
      </c>
    </row>
    <row r="20" spans="1:4" ht="18.75">
      <c r="A20" s="74"/>
      <c r="B20" s="87"/>
      <c r="C20" s="87"/>
      <c r="D20" s="154" t="s">
        <v>532</v>
      </c>
    </row>
    <row r="21" spans="1:4" ht="18.75">
      <c r="A21" s="74"/>
      <c r="B21" s="87"/>
      <c r="C21" s="87"/>
      <c r="D21" s="107"/>
    </row>
    <row r="22" spans="1:4" ht="18.75">
      <c r="A22" s="74"/>
      <c r="B22" s="87" t="s">
        <v>526</v>
      </c>
      <c r="C22" s="87">
        <v>1357000</v>
      </c>
      <c r="D22" s="107" t="s">
        <v>519</v>
      </c>
    </row>
    <row r="23" spans="1:4" ht="18.75">
      <c r="A23" s="74"/>
      <c r="B23" s="87"/>
      <c r="C23" s="87"/>
      <c r="D23" s="154" t="s">
        <v>531</v>
      </c>
    </row>
    <row r="24" spans="1:4" ht="18.75">
      <c r="A24" s="74"/>
      <c r="B24" s="87"/>
      <c r="C24" s="87"/>
      <c r="D24" s="154" t="s">
        <v>532</v>
      </c>
    </row>
    <row r="25" spans="1:4" ht="18.75">
      <c r="A25" s="64"/>
      <c r="B25" s="86"/>
      <c r="C25" s="86"/>
      <c r="D25" s="86"/>
    </row>
    <row r="26" spans="1:4" ht="18.75">
      <c r="A26" s="522"/>
      <c r="B26" s="522"/>
      <c r="C26" s="522"/>
      <c r="D26" s="522"/>
    </row>
  </sheetData>
  <sheetProtection/>
  <mergeCells count="2">
    <mergeCell ref="B1:D1"/>
    <mergeCell ref="A26:D26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" customWidth="1"/>
    <col min="2" max="2" width="29.421875" style="83" customWidth="1"/>
    <col min="3" max="3" width="22.8515625" style="83" customWidth="1"/>
    <col min="4" max="4" width="15.421875" style="83" customWidth="1"/>
    <col min="5" max="5" width="56.28125" style="83" customWidth="1"/>
    <col min="6" max="6" width="15.00390625" style="83" customWidth="1"/>
    <col min="7" max="16384" width="9.140625" style="1" customWidth="1"/>
  </cols>
  <sheetData>
    <row r="1" spans="2:6" ht="21">
      <c r="B1" s="513" t="s">
        <v>547</v>
      </c>
      <c r="C1" s="513"/>
      <c r="D1" s="513"/>
      <c r="E1" s="513"/>
      <c r="F1" s="161" t="s">
        <v>573</v>
      </c>
    </row>
    <row r="2" spans="1:6" ht="18.75">
      <c r="A2" s="122"/>
      <c r="B2" s="122"/>
      <c r="C2" s="122" t="s">
        <v>572</v>
      </c>
      <c r="D2" s="122"/>
      <c r="E2" s="122"/>
      <c r="F2" s="122"/>
    </row>
    <row r="3" spans="1:6" ht="21.75" customHeight="1">
      <c r="A3" s="162" t="s">
        <v>8</v>
      </c>
      <c r="B3" s="163" t="s">
        <v>450</v>
      </c>
      <c r="C3" s="163" t="s">
        <v>4</v>
      </c>
      <c r="D3" s="164" t="s">
        <v>507</v>
      </c>
      <c r="E3" s="164" t="s">
        <v>454</v>
      </c>
      <c r="F3" s="165" t="s">
        <v>3</v>
      </c>
    </row>
    <row r="4" spans="1:6" ht="18.75">
      <c r="A4" s="7"/>
      <c r="B4" s="129"/>
      <c r="C4" s="129"/>
      <c r="D4" s="131"/>
      <c r="E4" s="131"/>
      <c r="F4" s="86"/>
    </row>
    <row r="5" spans="1:6" ht="21">
      <c r="A5" s="74"/>
      <c r="B5" s="147" t="s">
        <v>514</v>
      </c>
      <c r="C5" s="147"/>
      <c r="D5" s="87"/>
      <c r="E5" s="107"/>
      <c r="F5" s="107"/>
    </row>
    <row r="6" spans="1:6" ht="18.75">
      <c r="A6" s="74">
        <v>1</v>
      </c>
      <c r="B6" s="87" t="s">
        <v>548</v>
      </c>
      <c r="C6" s="87" t="s">
        <v>459</v>
      </c>
      <c r="D6" s="87">
        <v>142000</v>
      </c>
      <c r="E6" s="107"/>
      <c r="F6" s="107" t="s">
        <v>566</v>
      </c>
    </row>
    <row r="7" spans="1:6" ht="18.75">
      <c r="A7" s="74"/>
      <c r="B7" s="87"/>
      <c r="C7" s="87"/>
      <c r="D7" s="87"/>
      <c r="E7" s="107"/>
      <c r="F7" s="107"/>
    </row>
    <row r="8" spans="1:6" ht="18.75">
      <c r="A8" s="74">
        <v>2</v>
      </c>
      <c r="B8" s="87" t="s">
        <v>401</v>
      </c>
      <c r="C8" s="87" t="s">
        <v>459</v>
      </c>
      <c r="D8" s="87">
        <v>148500</v>
      </c>
      <c r="E8" s="107"/>
      <c r="F8" s="107" t="s">
        <v>567</v>
      </c>
    </row>
    <row r="9" spans="1:6" ht="18.75">
      <c r="A9" s="74"/>
      <c r="B9" s="87"/>
      <c r="C9" s="87"/>
      <c r="D9" s="87"/>
      <c r="E9" s="107"/>
      <c r="F9" s="107"/>
    </row>
    <row r="10" spans="1:6" ht="18.75">
      <c r="A10" s="74">
        <v>3</v>
      </c>
      <c r="B10" s="87" t="s">
        <v>549</v>
      </c>
      <c r="C10" s="87" t="s">
        <v>459</v>
      </c>
      <c r="D10" s="87">
        <v>153750</v>
      </c>
      <c r="E10" s="107"/>
      <c r="F10" s="107" t="s">
        <v>567</v>
      </c>
    </row>
    <row r="11" spans="1:6" ht="18.75">
      <c r="A11" s="74"/>
      <c r="B11" s="87"/>
      <c r="C11" s="87"/>
      <c r="D11" s="87"/>
      <c r="E11" s="107"/>
      <c r="F11" s="107"/>
    </row>
    <row r="12" spans="1:6" ht="18.75">
      <c r="A12" s="74">
        <v>4</v>
      </c>
      <c r="B12" s="87" t="s">
        <v>551</v>
      </c>
      <c r="C12" s="87" t="s">
        <v>550</v>
      </c>
      <c r="D12" s="87">
        <v>95500</v>
      </c>
      <c r="E12" s="107"/>
      <c r="F12" s="107" t="s">
        <v>567</v>
      </c>
    </row>
    <row r="13" spans="1:6" ht="18.75">
      <c r="A13" s="74"/>
      <c r="B13" s="87"/>
      <c r="C13" s="87"/>
      <c r="D13" s="87"/>
      <c r="E13" s="107"/>
      <c r="F13" s="107"/>
    </row>
    <row r="14" spans="1:6" ht="18.75">
      <c r="A14" s="74">
        <v>5</v>
      </c>
      <c r="B14" s="87" t="s">
        <v>552</v>
      </c>
      <c r="C14" s="87" t="s">
        <v>553</v>
      </c>
      <c r="D14" s="87">
        <v>3476100</v>
      </c>
      <c r="E14" s="107"/>
      <c r="F14" s="107" t="s">
        <v>567</v>
      </c>
    </row>
    <row r="15" spans="1:6" ht="18.75">
      <c r="A15" s="74"/>
      <c r="B15" s="87"/>
      <c r="C15" s="87"/>
      <c r="D15" s="87"/>
      <c r="E15" s="107"/>
      <c r="F15" s="107"/>
    </row>
    <row r="16" spans="1:6" ht="18.75">
      <c r="A16" s="74">
        <v>6</v>
      </c>
      <c r="B16" s="87" t="s">
        <v>241</v>
      </c>
      <c r="C16" s="87" t="s">
        <v>553</v>
      </c>
      <c r="D16" s="87">
        <v>3481800</v>
      </c>
      <c r="E16" s="107"/>
      <c r="F16" s="107" t="s">
        <v>567</v>
      </c>
    </row>
    <row r="17" spans="1:6" ht="18.75">
      <c r="A17" s="74"/>
      <c r="B17" s="87"/>
      <c r="C17" s="87"/>
      <c r="D17" s="87"/>
      <c r="E17" s="107"/>
      <c r="F17" s="107"/>
    </row>
    <row r="18" spans="1:6" ht="18.75">
      <c r="A18" s="74">
        <v>7</v>
      </c>
      <c r="B18" s="87" t="s">
        <v>245</v>
      </c>
      <c r="C18" s="87" t="s">
        <v>553</v>
      </c>
      <c r="D18" s="87">
        <v>4790000</v>
      </c>
      <c r="E18" s="107"/>
      <c r="F18" s="107" t="s">
        <v>567</v>
      </c>
    </row>
    <row r="19" spans="1:6" ht="18.75">
      <c r="A19" s="74"/>
      <c r="B19" s="87"/>
      <c r="C19" s="87"/>
      <c r="D19" s="87"/>
      <c r="E19" s="107"/>
      <c r="F19" s="107"/>
    </row>
    <row r="20" spans="1:6" ht="18.75">
      <c r="A20" s="74">
        <v>8</v>
      </c>
      <c r="B20" s="87" t="s">
        <v>554</v>
      </c>
      <c r="C20" s="87" t="s">
        <v>553</v>
      </c>
      <c r="D20" s="87">
        <v>3476000</v>
      </c>
      <c r="E20" s="107"/>
      <c r="F20" s="107" t="s">
        <v>566</v>
      </c>
    </row>
    <row r="21" spans="1:6" ht="18.75">
      <c r="A21" s="74"/>
      <c r="B21" s="87"/>
      <c r="C21" s="87"/>
      <c r="D21" s="87"/>
      <c r="E21" s="107"/>
      <c r="F21" s="107"/>
    </row>
    <row r="22" spans="1:6" ht="18.75">
      <c r="A22" s="74">
        <v>9</v>
      </c>
      <c r="B22" s="87" t="s">
        <v>555</v>
      </c>
      <c r="C22" s="87" t="s">
        <v>553</v>
      </c>
      <c r="D22" s="87">
        <v>4790000</v>
      </c>
      <c r="E22" s="107"/>
      <c r="F22" s="107" t="s">
        <v>567</v>
      </c>
    </row>
    <row r="23" spans="1:6" ht="18.75">
      <c r="A23" s="74"/>
      <c r="B23" s="87"/>
      <c r="C23" s="87"/>
      <c r="D23" s="87"/>
      <c r="E23" s="107"/>
      <c r="F23" s="107"/>
    </row>
    <row r="24" spans="1:6" ht="18.75">
      <c r="A24" s="74">
        <v>10</v>
      </c>
      <c r="B24" s="87" t="s">
        <v>243</v>
      </c>
      <c r="C24" s="87" t="s">
        <v>553</v>
      </c>
      <c r="D24" s="87">
        <v>3481000</v>
      </c>
      <c r="E24" s="107"/>
      <c r="F24" s="107" t="s">
        <v>567</v>
      </c>
    </row>
    <row r="25" spans="1:6" ht="18.75">
      <c r="A25" s="74"/>
      <c r="B25" s="87"/>
      <c r="C25" s="87"/>
      <c r="D25" s="87"/>
      <c r="E25" s="107"/>
      <c r="F25" s="107"/>
    </row>
    <row r="26" spans="1:6" ht="18.75">
      <c r="A26" s="74">
        <v>11</v>
      </c>
      <c r="B26" s="87" t="s">
        <v>556</v>
      </c>
      <c r="C26" s="87" t="s">
        <v>553</v>
      </c>
      <c r="D26" s="87">
        <v>3481800</v>
      </c>
      <c r="E26" s="107"/>
      <c r="F26" s="107" t="s">
        <v>567</v>
      </c>
    </row>
    <row r="27" spans="1:6" ht="18.75">
      <c r="A27" s="74"/>
      <c r="B27" s="87"/>
      <c r="C27" s="87"/>
      <c r="D27" s="87"/>
      <c r="E27" s="107"/>
      <c r="F27" s="107"/>
    </row>
    <row r="28" spans="1:6" ht="18.75">
      <c r="A28" s="74">
        <v>12</v>
      </c>
      <c r="B28" s="87" t="s">
        <v>557</v>
      </c>
      <c r="C28" s="87" t="s">
        <v>558</v>
      </c>
      <c r="D28" s="87">
        <v>1395000</v>
      </c>
      <c r="E28" s="107"/>
      <c r="F28" s="107" t="s">
        <v>567</v>
      </c>
    </row>
    <row r="29" spans="1:6" ht="18.75">
      <c r="A29" s="74"/>
      <c r="B29" s="87"/>
      <c r="C29" s="87"/>
      <c r="D29" s="87"/>
      <c r="E29" s="107"/>
      <c r="F29" s="107"/>
    </row>
    <row r="30" spans="1:6" ht="18.75">
      <c r="A30" s="74">
        <v>13</v>
      </c>
      <c r="B30" s="87" t="s">
        <v>400</v>
      </c>
      <c r="C30" s="87" t="s">
        <v>558</v>
      </c>
      <c r="D30" s="87">
        <v>1635000</v>
      </c>
      <c r="E30" s="107"/>
      <c r="F30" s="107" t="s">
        <v>567</v>
      </c>
    </row>
    <row r="31" spans="1:6" ht="18.75">
      <c r="A31" s="74">
        <v>14</v>
      </c>
      <c r="B31" s="87" t="s">
        <v>570</v>
      </c>
      <c r="C31" s="87" t="s">
        <v>571</v>
      </c>
      <c r="D31" s="87">
        <v>554900</v>
      </c>
      <c r="E31" s="107"/>
      <c r="F31" s="107" t="s">
        <v>567</v>
      </c>
    </row>
    <row r="32" spans="1:6" ht="18.75">
      <c r="A32" s="74"/>
      <c r="B32" s="87"/>
      <c r="C32" s="87"/>
      <c r="D32" s="87"/>
      <c r="E32" s="107"/>
      <c r="F32" s="107"/>
    </row>
    <row r="33" spans="1:6" ht="18.75">
      <c r="A33" s="74">
        <v>15</v>
      </c>
      <c r="B33" s="87" t="s">
        <v>568</v>
      </c>
      <c r="C33" s="87" t="s">
        <v>569</v>
      </c>
      <c r="D33" s="87">
        <v>1140000</v>
      </c>
      <c r="E33" s="107"/>
      <c r="F33" s="107" t="s">
        <v>567</v>
      </c>
    </row>
    <row r="34" spans="1:6" ht="18.75">
      <c r="A34" s="74"/>
      <c r="B34" s="87"/>
      <c r="C34" s="87"/>
      <c r="D34" s="87"/>
      <c r="E34" s="107"/>
      <c r="F34" s="107"/>
    </row>
    <row r="35" spans="1:6" ht="21">
      <c r="A35" s="74"/>
      <c r="B35" s="147" t="s">
        <v>559</v>
      </c>
      <c r="C35" s="87"/>
      <c r="D35" s="87"/>
      <c r="E35" s="107"/>
      <c r="F35" s="154"/>
    </row>
    <row r="36" spans="1:6" ht="18.75">
      <c r="A36" s="74">
        <v>16</v>
      </c>
      <c r="B36" s="87" t="s">
        <v>560</v>
      </c>
      <c r="C36" s="87" t="s">
        <v>561</v>
      </c>
      <c r="D36" s="87">
        <v>358500</v>
      </c>
      <c r="E36" s="107"/>
      <c r="F36" s="107" t="s">
        <v>567</v>
      </c>
    </row>
    <row r="37" spans="1:6" ht="18.75">
      <c r="A37" s="74"/>
      <c r="B37" s="87"/>
      <c r="C37" s="87"/>
      <c r="D37" s="87"/>
      <c r="E37" s="107"/>
      <c r="F37" s="107"/>
    </row>
    <row r="38" spans="1:6" ht="18.75">
      <c r="A38" s="74">
        <v>17</v>
      </c>
      <c r="B38" s="87" t="s">
        <v>243</v>
      </c>
      <c r="C38" s="87" t="s">
        <v>437</v>
      </c>
      <c r="D38" s="87">
        <v>570000</v>
      </c>
      <c r="E38" s="107"/>
      <c r="F38" s="107" t="s">
        <v>567</v>
      </c>
    </row>
    <row r="39" spans="1:6" ht="18.75">
      <c r="A39" s="74"/>
      <c r="B39" s="87"/>
      <c r="C39" s="87"/>
      <c r="D39" s="87"/>
      <c r="E39" s="107"/>
      <c r="F39" s="107"/>
    </row>
    <row r="40" spans="1:6" ht="18.75">
      <c r="A40" s="74">
        <v>18</v>
      </c>
      <c r="B40" s="87" t="s">
        <v>440</v>
      </c>
      <c r="C40" s="87" t="s">
        <v>562</v>
      </c>
      <c r="D40" s="87">
        <v>392000</v>
      </c>
      <c r="E40" s="107"/>
      <c r="F40" s="107" t="s">
        <v>567</v>
      </c>
    </row>
    <row r="41" spans="1:6" ht="18.75">
      <c r="A41" s="74"/>
      <c r="B41" s="107"/>
      <c r="C41" s="107"/>
      <c r="D41" s="87"/>
      <c r="E41" s="107"/>
      <c r="F41" s="107"/>
    </row>
    <row r="42" spans="1:6" ht="21">
      <c r="A42" s="74"/>
      <c r="B42" s="146" t="s">
        <v>563</v>
      </c>
      <c r="C42" s="146"/>
      <c r="D42" s="87"/>
      <c r="E42" s="107"/>
      <c r="F42" s="107"/>
    </row>
    <row r="43" spans="1:6" ht="18.75">
      <c r="A43" s="74">
        <v>19</v>
      </c>
      <c r="B43" s="87" t="s">
        <v>564</v>
      </c>
      <c r="C43" s="87" t="s">
        <v>553</v>
      </c>
      <c r="D43" s="87">
        <v>3476000</v>
      </c>
      <c r="E43" s="107"/>
      <c r="F43" s="107"/>
    </row>
    <row r="44" spans="1:6" ht="18.75">
      <c r="A44" s="74"/>
      <c r="B44" s="87"/>
      <c r="C44" s="87"/>
      <c r="D44" s="87"/>
      <c r="E44" s="107"/>
      <c r="F44" s="107"/>
    </row>
    <row r="45" spans="1:6" ht="18.75">
      <c r="A45" s="74">
        <v>20</v>
      </c>
      <c r="B45" s="87" t="s">
        <v>402</v>
      </c>
      <c r="C45" s="87" t="s">
        <v>565</v>
      </c>
      <c r="D45" s="87">
        <v>1234800</v>
      </c>
      <c r="E45" s="107"/>
      <c r="F45" s="107" t="s">
        <v>567</v>
      </c>
    </row>
    <row r="46" spans="1:6" ht="18.75">
      <c r="A46" s="74"/>
      <c r="B46" s="87"/>
      <c r="C46" s="87"/>
      <c r="D46" s="87"/>
      <c r="E46" s="107"/>
      <c r="F46" s="107"/>
    </row>
    <row r="47" spans="1:6" ht="18.75">
      <c r="A47" s="74"/>
      <c r="B47" s="87"/>
      <c r="C47" s="87"/>
      <c r="D47" s="87"/>
      <c r="E47" s="107"/>
      <c r="F47" s="107"/>
    </row>
    <row r="48" spans="1:6" ht="18.75">
      <c r="A48" s="74"/>
      <c r="B48" s="87"/>
      <c r="C48" s="87"/>
      <c r="D48" s="87"/>
      <c r="E48" s="107"/>
      <c r="F48" s="154"/>
    </row>
    <row r="49" spans="1:6" ht="18.75">
      <c r="A49" s="64"/>
      <c r="B49" s="86"/>
      <c r="C49" s="86"/>
      <c r="D49" s="86"/>
      <c r="E49" s="86"/>
      <c r="F49" s="86"/>
    </row>
    <row r="50" spans="1:6" ht="18.75">
      <c r="A50" s="522"/>
      <c r="B50" s="522"/>
      <c r="C50" s="522"/>
      <c r="D50" s="522"/>
      <c r="E50" s="522"/>
      <c r="F50" s="522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244" customWidth="1"/>
    <col min="2" max="2" width="10.57421875" style="244" customWidth="1"/>
    <col min="3" max="3" width="26.8515625" style="244" customWidth="1"/>
    <col min="4" max="4" width="12.421875" style="244" bestFit="1" customWidth="1"/>
    <col min="5" max="5" width="10.421875" style="244" customWidth="1"/>
    <col min="6" max="6" width="10.00390625" style="244" bestFit="1" customWidth="1"/>
    <col min="7" max="7" width="11.28125" style="244" customWidth="1"/>
    <col min="8" max="9" width="9.140625" style="244" customWidth="1"/>
    <col min="10" max="10" width="12.140625" style="244" customWidth="1"/>
    <col min="11" max="16384" width="9.140625" style="244" customWidth="1"/>
  </cols>
  <sheetData>
    <row r="1" spans="1:8" ht="17.25">
      <c r="A1" s="242"/>
      <c r="B1" s="242"/>
      <c r="C1" s="242"/>
      <c r="D1" s="242"/>
      <c r="E1" s="242"/>
      <c r="F1" s="496"/>
      <c r="G1" s="242"/>
      <c r="H1" s="242"/>
    </row>
    <row r="2" spans="1:8" ht="17.25">
      <c r="A2" s="242" t="s">
        <v>1756</v>
      </c>
      <c r="B2" s="242"/>
      <c r="C2" s="242"/>
      <c r="D2" s="242"/>
      <c r="E2" s="242"/>
      <c r="F2" s="242"/>
      <c r="G2" s="242"/>
      <c r="H2" s="245" t="s">
        <v>1776</v>
      </c>
    </row>
    <row r="3" spans="1:8" ht="17.25">
      <c r="A3" s="242" t="s">
        <v>32</v>
      </c>
      <c r="B3" s="242"/>
      <c r="C3" s="242"/>
      <c r="D3" s="242"/>
      <c r="E3" s="242"/>
      <c r="F3" s="242"/>
      <c r="G3" s="242"/>
      <c r="H3" s="242"/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54" t="s">
        <v>37</v>
      </c>
    </row>
    <row r="6" spans="1:8" ht="17.25">
      <c r="A6" s="255" t="s">
        <v>686</v>
      </c>
      <c r="B6" s="256">
        <v>309123</v>
      </c>
      <c r="C6" s="236" t="s">
        <v>1777</v>
      </c>
      <c r="D6" s="259">
        <v>300000</v>
      </c>
      <c r="E6" s="257"/>
      <c r="F6" s="257"/>
      <c r="G6" s="258">
        <f>D6</f>
        <v>300000</v>
      </c>
      <c r="H6" s="478"/>
    </row>
    <row r="7" spans="1:8" ht="17.25">
      <c r="A7" s="255"/>
      <c r="B7" s="256"/>
      <c r="C7" s="239"/>
      <c r="D7" s="259"/>
      <c r="E7" s="259"/>
      <c r="F7" s="259"/>
      <c r="G7" s="258"/>
      <c r="H7" s="260"/>
    </row>
    <row r="8" spans="1:8" ht="17.25">
      <c r="A8" s="255"/>
      <c r="B8" s="256"/>
      <c r="C8" s="115"/>
      <c r="D8" s="259"/>
      <c r="E8" s="259"/>
      <c r="F8" s="259"/>
      <c r="G8" s="258"/>
      <c r="H8" s="260"/>
    </row>
    <row r="9" spans="1:8" ht="17.25">
      <c r="A9" s="255"/>
      <c r="B9" s="256"/>
      <c r="C9" s="115"/>
      <c r="D9" s="259"/>
      <c r="E9" s="259"/>
      <c r="F9" s="259"/>
      <c r="G9" s="258"/>
      <c r="H9" s="260"/>
    </row>
    <row r="10" spans="1:8" ht="17.25">
      <c r="A10" s="255"/>
      <c r="B10" s="256"/>
      <c r="C10" s="239"/>
      <c r="D10" s="259"/>
      <c r="E10" s="259"/>
      <c r="F10" s="259"/>
      <c r="G10" s="258"/>
      <c r="H10" s="260"/>
    </row>
    <row r="11" spans="1:8" ht="17.25">
      <c r="A11" s="255"/>
      <c r="B11" s="263"/>
      <c r="C11" s="241"/>
      <c r="D11" s="264"/>
      <c r="E11" s="264"/>
      <c r="F11" s="259"/>
      <c r="G11" s="258"/>
      <c r="H11" s="260"/>
    </row>
    <row r="12" spans="1:8" ht="17.25">
      <c r="A12" s="255"/>
      <c r="B12" s="263"/>
      <c r="C12" s="241"/>
      <c r="D12" s="264"/>
      <c r="E12" s="264"/>
      <c r="F12" s="306"/>
      <c r="G12" s="258"/>
      <c r="H12" s="260"/>
    </row>
    <row r="13" spans="1:8" ht="17.25">
      <c r="A13" s="255"/>
      <c r="B13" s="263"/>
      <c r="C13" s="241"/>
      <c r="D13" s="264"/>
      <c r="E13" s="264"/>
      <c r="F13" s="259"/>
      <c r="G13" s="258"/>
      <c r="H13" s="260"/>
    </row>
    <row r="14" spans="1:8" ht="17.25">
      <c r="A14" s="255"/>
      <c r="B14" s="256"/>
      <c r="C14" s="239"/>
      <c r="D14" s="259"/>
      <c r="E14" s="259"/>
      <c r="F14" s="259"/>
      <c r="G14" s="258"/>
      <c r="H14" s="260"/>
    </row>
    <row r="15" spans="1:8" ht="17.25">
      <c r="A15" s="255"/>
      <c r="B15" s="256"/>
      <c r="C15" s="115"/>
      <c r="D15" s="259"/>
      <c r="E15" s="259"/>
      <c r="F15" s="259"/>
      <c r="G15" s="258"/>
      <c r="H15" s="260"/>
    </row>
    <row r="16" spans="1:8" ht="17.25">
      <c r="A16" s="255"/>
      <c r="B16" s="256"/>
      <c r="C16" s="239"/>
      <c r="D16" s="259"/>
      <c r="E16" s="259"/>
      <c r="F16" s="259"/>
      <c r="G16" s="258"/>
      <c r="H16" s="260"/>
    </row>
    <row r="17" spans="1:8" ht="17.25">
      <c r="A17" s="255"/>
      <c r="B17" s="263"/>
      <c r="C17" s="115"/>
      <c r="D17" s="259"/>
      <c r="E17" s="259"/>
      <c r="F17" s="259"/>
      <c r="G17" s="258"/>
      <c r="H17" s="262"/>
    </row>
    <row r="18" spans="1:8" ht="17.25">
      <c r="A18" s="261"/>
      <c r="B18" s="263"/>
      <c r="C18" s="115"/>
      <c r="D18" s="259"/>
      <c r="E18" s="259"/>
      <c r="F18" s="259"/>
      <c r="G18" s="258"/>
      <c r="H18" s="262"/>
    </row>
    <row r="19" spans="1:8" ht="19.5" thickBot="1">
      <c r="A19" s="285"/>
      <c r="B19" s="286"/>
      <c r="C19" s="287" t="s">
        <v>1289</v>
      </c>
      <c r="D19" s="288">
        <f>SUM(D6:D18)</f>
        <v>300000</v>
      </c>
      <c r="E19" s="288">
        <f>SUM(E6:E18)</f>
        <v>0</v>
      </c>
      <c r="F19" s="288">
        <f>SUM(F6:F18)</f>
        <v>0</v>
      </c>
      <c r="G19" s="288">
        <f>D19-E19-F19</f>
        <v>300000</v>
      </c>
      <c r="H19" s="289"/>
    </row>
    <row r="20" ht="18" thickTop="1"/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" customWidth="1"/>
    <col min="2" max="2" width="26.57421875" style="83" customWidth="1"/>
    <col min="3" max="3" width="22.8515625" style="83" customWidth="1"/>
    <col min="4" max="4" width="15.421875" style="83" customWidth="1"/>
    <col min="5" max="5" width="63.00390625" style="83" customWidth="1"/>
    <col min="6" max="6" width="15.00390625" style="83" customWidth="1"/>
    <col min="7" max="16384" width="9.140625" style="1" customWidth="1"/>
  </cols>
  <sheetData>
    <row r="1" spans="2:6" ht="21">
      <c r="B1" s="513" t="s">
        <v>588</v>
      </c>
      <c r="C1" s="513"/>
      <c r="D1" s="513"/>
      <c r="E1" s="513"/>
      <c r="F1" s="161" t="s">
        <v>573</v>
      </c>
    </row>
    <row r="2" spans="1:6" ht="18.75">
      <c r="A2" s="122"/>
      <c r="B2" s="122"/>
      <c r="C2" s="122" t="s">
        <v>587</v>
      </c>
      <c r="D2" s="122"/>
      <c r="E2" s="122"/>
      <c r="F2" s="122"/>
    </row>
    <row r="3" spans="1:6" ht="21.75" customHeight="1">
      <c r="A3" s="162" t="s">
        <v>8</v>
      </c>
      <c r="B3" s="163" t="s">
        <v>450</v>
      </c>
      <c r="C3" s="163" t="s">
        <v>4</v>
      </c>
      <c r="D3" s="164" t="s">
        <v>507</v>
      </c>
      <c r="E3" s="164" t="s">
        <v>454</v>
      </c>
      <c r="F3" s="165" t="s">
        <v>3</v>
      </c>
    </row>
    <row r="4" spans="1:6" ht="18.75">
      <c r="A4" s="7"/>
      <c r="B4" s="129"/>
      <c r="C4" s="129"/>
      <c r="D4" s="131"/>
      <c r="E4" s="131"/>
      <c r="F4" s="86"/>
    </row>
    <row r="5" spans="1:6" ht="21">
      <c r="A5" s="74"/>
      <c r="B5" s="147" t="s">
        <v>514</v>
      </c>
      <c r="C5" s="147"/>
      <c r="D5" s="87"/>
      <c r="E5" s="107"/>
      <c r="F5" s="107"/>
    </row>
    <row r="6" spans="1:6" ht="18.75">
      <c r="A6" s="74">
        <v>1</v>
      </c>
      <c r="B6" s="87" t="s">
        <v>548</v>
      </c>
      <c r="C6" s="87" t="s">
        <v>459</v>
      </c>
      <c r="D6" s="87">
        <v>142000</v>
      </c>
      <c r="E6" s="107" t="s">
        <v>589</v>
      </c>
      <c r="F6" s="107" t="s">
        <v>566</v>
      </c>
    </row>
    <row r="7" spans="1:6" ht="18.75">
      <c r="A7" s="74"/>
      <c r="B7" s="87"/>
      <c r="C7" s="87"/>
      <c r="D7" s="87"/>
      <c r="E7" s="107" t="s">
        <v>590</v>
      </c>
      <c r="F7" s="107"/>
    </row>
    <row r="8" spans="1:6" ht="18.75">
      <c r="A8" s="74"/>
      <c r="B8" s="87"/>
      <c r="C8" s="87"/>
      <c r="D8" s="87"/>
      <c r="E8" s="107"/>
      <c r="F8" s="107"/>
    </row>
    <row r="9" spans="1:6" ht="18.75">
      <c r="A9" s="74">
        <v>2</v>
      </c>
      <c r="B9" s="87" t="s">
        <v>401</v>
      </c>
      <c r="C9" s="87" t="s">
        <v>459</v>
      </c>
      <c r="D9" s="87">
        <v>148500</v>
      </c>
      <c r="E9" s="107" t="s">
        <v>591</v>
      </c>
      <c r="F9" s="107" t="s">
        <v>567</v>
      </c>
    </row>
    <row r="10" spans="1:6" ht="18.75">
      <c r="A10" s="74"/>
      <c r="B10" s="87"/>
      <c r="C10" s="87"/>
      <c r="D10" s="87"/>
      <c r="E10" s="107" t="s">
        <v>592</v>
      </c>
      <c r="F10" s="107"/>
    </row>
    <row r="11" spans="1:6" ht="18.75">
      <c r="A11" s="74"/>
      <c r="B11" s="87"/>
      <c r="C11" s="87"/>
      <c r="D11" s="87"/>
      <c r="E11" s="107"/>
      <c r="F11" s="107"/>
    </row>
    <row r="12" spans="1:6" ht="18.75">
      <c r="A12" s="74">
        <v>3</v>
      </c>
      <c r="B12" s="87" t="s">
        <v>549</v>
      </c>
      <c r="C12" s="87" t="s">
        <v>459</v>
      </c>
      <c r="D12" s="87">
        <v>153750</v>
      </c>
      <c r="E12" s="107" t="s">
        <v>591</v>
      </c>
      <c r="F12" s="107" t="s">
        <v>567</v>
      </c>
    </row>
    <row r="13" spans="1:6" ht="18.75">
      <c r="A13" s="74"/>
      <c r="B13" s="87"/>
      <c r="C13" s="87"/>
      <c r="D13" s="87"/>
      <c r="E13" s="107" t="s">
        <v>592</v>
      </c>
      <c r="F13" s="107"/>
    </row>
    <row r="14" spans="1:6" ht="18.75">
      <c r="A14" s="74"/>
      <c r="B14" s="87"/>
      <c r="C14" s="87"/>
      <c r="D14" s="87"/>
      <c r="E14" s="107"/>
      <c r="F14" s="107"/>
    </row>
    <row r="15" spans="1:6" ht="18.75">
      <c r="A15" s="74">
        <v>4</v>
      </c>
      <c r="B15" s="87" t="s">
        <v>551</v>
      </c>
      <c r="C15" s="87" t="s">
        <v>550</v>
      </c>
      <c r="D15" s="87">
        <v>95500</v>
      </c>
      <c r="E15" s="107" t="s">
        <v>593</v>
      </c>
      <c r="F15" s="107" t="s">
        <v>567</v>
      </c>
    </row>
    <row r="16" spans="1:6" ht="18.75">
      <c r="A16" s="74"/>
      <c r="B16" s="87"/>
      <c r="C16" s="87"/>
      <c r="D16" s="87"/>
      <c r="E16" s="107" t="s">
        <v>594</v>
      </c>
      <c r="F16" s="107"/>
    </row>
    <row r="17" spans="1:6" ht="18.75">
      <c r="A17" s="74"/>
      <c r="B17" s="87"/>
      <c r="C17" s="87"/>
      <c r="D17" s="87"/>
      <c r="E17" s="107"/>
      <c r="F17" s="107"/>
    </row>
    <row r="18" spans="1:6" ht="18.75">
      <c r="A18" s="74">
        <v>5</v>
      </c>
      <c r="B18" s="87" t="s">
        <v>552</v>
      </c>
      <c r="C18" s="87" t="s">
        <v>553</v>
      </c>
      <c r="D18" s="87">
        <v>3476100</v>
      </c>
      <c r="E18" s="107" t="s">
        <v>595</v>
      </c>
      <c r="F18" s="107" t="s">
        <v>567</v>
      </c>
    </row>
    <row r="19" spans="1:6" ht="18.75">
      <c r="A19" s="74"/>
      <c r="B19" s="87"/>
      <c r="C19" s="87"/>
      <c r="D19" s="87"/>
      <c r="E19" s="107" t="s">
        <v>596</v>
      </c>
      <c r="F19" s="107"/>
    </row>
    <row r="20" spans="1:6" ht="18.75">
      <c r="A20" s="74"/>
      <c r="B20" s="87"/>
      <c r="C20" s="87"/>
      <c r="D20" s="87"/>
      <c r="E20" s="107"/>
      <c r="F20" s="107"/>
    </row>
    <row r="21" spans="1:6" ht="18.75">
      <c r="A21" s="74">
        <v>6</v>
      </c>
      <c r="B21" s="87" t="s">
        <v>241</v>
      </c>
      <c r="C21" s="87" t="s">
        <v>553</v>
      </c>
      <c r="D21" s="87">
        <v>3481800</v>
      </c>
      <c r="E21" s="107" t="s">
        <v>597</v>
      </c>
      <c r="F21" s="107" t="s">
        <v>567</v>
      </c>
    </row>
    <row r="22" spans="1:6" ht="18.75">
      <c r="A22" s="74"/>
      <c r="B22" s="87"/>
      <c r="C22" s="87"/>
      <c r="D22" s="87"/>
      <c r="E22" s="107"/>
      <c r="F22" s="107"/>
    </row>
    <row r="23" spans="1:6" ht="18.75">
      <c r="A23" s="74">
        <v>7</v>
      </c>
      <c r="B23" s="87" t="s">
        <v>245</v>
      </c>
      <c r="C23" s="87" t="s">
        <v>553</v>
      </c>
      <c r="D23" s="87">
        <v>4790000</v>
      </c>
      <c r="E23" s="107" t="s">
        <v>598</v>
      </c>
      <c r="F23" s="107" t="s">
        <v>567</v>
      </c>
    </row>
    <row r="24" spans="1:6" ht="18.75">
      <c r="A24" s="74"/>
      <c r="B24" s="87"/>
      <c r="C24" s="87"/>
      <c r="D24" s="87"/>
      <c r="E24" s="107" t="s">
        <v>599</v>
      </c>
      <c r="F24" s="107"/>
    </row>
    <row r="25" spans="1:6" ht="18.75">
      <c r="A25" s="74"/>
      <c r="B25" s="87"/>
      <c r="C25" s="87"/>
      <c r="D25" s="87"/>
      <c r="E25" s="107"/>
      <c r="F25" s="107"/>
    </row>
    <row r="26" spans="1:6" ht="18.75">
      <c r="A26" s="74">
        <v>8</v>
      </c>
      <c r="B26" s="87" t="s">
        <v>554</v>
      </c>
      <c r="C26" s="87" t="s">
        <v>553</v>
      </c>
      <c r="D26" s="87">
        <v>3476000</v>
      </c>
      <c r="E26" s="107" t="s">
        <v>600</v>
      </c>
      <c r="F26" s="107" t="s">
        <v>566</v>
      </c>
    </row>
    <row r="27" spans="1:6" ht="18.75">
      <c r="A27" s="74"/>
      <c r="B27" s="87"/>
      <c r="C27" s="87"/>
      <c r="D27" s="87"/>
      <c r="E27" s="107"/>
      <c r="F27" s="107"/>
    </row>
    <row r="28" spans="1:6" ht="18.75">
      <c r="A28" s="74">
        <v>9</v>
      </c>
      <c r="B28" s="87" t="s">
        <v>555</v>
      </c>
      <c r="C28" s="87" t="s">
        <v>553</v>
      </c>
      <c r="D28" s="87">
        <v>4790000</v>
      </c>
      <c r="E28" s="107" t="s">
        <v>601</v>
      </c>
      <c r="F28" s="107" t="s">
        <v>567</v>
      </c>
    </row>
    <row r="29" spans="1:6" ht="18.75">
      <c r="A29" s="74"/>
      <c r="B29" s="87"/>
      <c r="C29" s="87"/>
      <c r="D29" s="87"/>
      <c r="E29" s="107"/>
      <c r="F29" s="107"/>
    </row>
    <row r="30" spans="1:6" ht="18.75">
      <c r="A30" s="74">
        <v>10</v>
      </c>
      <c r="B30" s="87" t="s">
        <v>243</v>
      </c>
      <c r="C30" s="87" t="s">
        <v>553</v>
      </c>
      <c r="D30" s="87">
        <v>3481000</v>
      </c>
      <c r="E30" s="107" t="s">
        <v>602</v>
      </c>
      <c r="F30" s="107" t="s">
        <v>567</v>
      </c>
    </row>
    <row r="31" spans="1:6" ht="18.75">
      <c r="A31" s="74"/>
      <c r="B31" s="87"/>
      <c r="C31" s="87"/>
      <c r="D31" s="87"/>
      <c r="E31" s="107"/>
      <c r="F31" s="107"/>
    </row>
    <row r="32" spans="1:6" ht="18.75">
      <c r="A32" s="74">
        <v>11</v>
      </c>
      <c r="B32" s="87" t="s">
        <v>556</v>
      </c>
      <c r="C32" s="87" t="s">
        <v>553</v>
      </c>
      <c r="D32" s="87">
        <v>3481800</v>
      </c>
      <c r="E32" s="107" t="s">
        <v>603</v>
      </c>
      <c r="F32" s="107" t="s">
        <v>567</v>
      </c>
    </row>
    <row r="33" spans="1:6" ht="18.75">
      <c r="A33" s="74"/>
      <c r="B33" s="87"/>
      <c r="C33" s="87"/>
      <c r="D33" s="87"/>
      <c r="E33" s="107"/>
      <c r="F33" s="107"/>
    </row>
    <row r="34" spans="1:6" ht="18.75">
      <c r="A34" s="74">
        <v>12</v>
      </c>
      <c r="B34" s="87" t="s">
        <v>557</v>
      </c>
      <c r="C34" s="87" t="s">
        <v>558</v>
      </c>
      <c r="D34" s="87">
        <v>1395000</v>
      </c>
      <c r="E34" s="107" t="s">
        <v>604</v>
      </c>
      <c r="F34" s="107" t="s">
        <v>567</v>
      </c>
    </row>
    <row r="35" spans="1:6" ht="18.75">
      <c r="A35" s="74"/>
      <c r="B35" s="87"/>
      <c r="C35" s="87"/>
      <c r="D35" s="87"/>
      <c r="E35" s="107"/>
      <c r="F35" s="107"/>
    </row>
    <row r="36" spans="1:6" ht="18.75">
      <c r="A36" s="74">
        <v>13</v>
      </c>
      <c r="B36" s="87" t="s">
        <v>400</v>
      </c>
      <c r="C36" s="87" t="s">
        <v>558</v>
      </c>
      <c r="D36" s="87">
        <v>1635000</v>
      </c>
      <c r="E36" s="107" t="s">
        <v>605</v>
      </c>
      <c r="F36" s="107" t="s">
        <v>567</v>
      </c>
    </row>
    <row r="37" spans="1:6" ht="18.75">
      <c r="A37" s="74"/>
      <c r="B37" s="87"/>
      <c r="C37" s="87"/>
      <c r="D37" s="87"/>
      <c r="E37" s="107" t="s">
        <v>606</v>
      </c>
      <c r="F37" s="107"/>
    </row>
    <row r="38" spans="1:6" ht="18.75">
      <c r="A38" s="74"/>
      <c r="B38" s="87"/>
      <c r="C38" s="87"/>
      <c r="D38" s="87"/>
      <c r="E38" s="107"/>
      <c r="F38" s="107"/>
    </row>
    <row r="39" spans="1:6" ht="18.75">
      <c r="A39" s="74">
        <v>14</v>
      </c>
      <c r="B39" s="87" t="s">
        <v>570</v>
      </c>
      <c r="C39" s="87" t="s">
        <v>571</v>
      </c>
      <c r="D39" s="87">
        <v>554900</v>
      </c>
      <c r="E39" s="107" t="s">
        <v>607</v>
      </c>
      <c r="F39" s="107" t="s">
        <v>567</v>
      </c>
    </row>
    <row r="40" spans="1:6" ht="18.75">
      <c r="A40" s="74"/>
      <c r="B40" s="87"/>
      <c r="C40" s="87"/>
      <c r="D40" s="87"/>
      <c r="E40" s="107"/>
      <c r="F40" s="107"/>
    </row>
    <row r="41" spans="1:6" ht="18.75">
      <c r="A41" s="74">
        <v>15</v>
      </c>
      <c r="B41" s="87" t="s">
        <v>568</v>
      </c>
      <c r="C41" s="87" t="s">
        <v>569</v>
      </c>
      <c r="D41" s="87">
        <v>1140000</v>
      </c>
      <c r="E41" s="107" t="s">
        <v>608</v>
      </c>
      <c r="F41" s="107" t="s">
        <v>567</v>
      </c>
    </row>
    <row r="42" spans="1:6" ht="18.75">
      <c r="A42" s="74"/>
      <c r="B42" s="87"/>
      <c r="C42" s="87"/>
      <c r="D42" s="87"/>
      <c r="E42" s="107"/>
      <c r="F42" s="107"/>
    </row>
    <row r="43" spans="1:6" ht="21">
      <c r="A43" s="74"/>
      <c r="B43" s="147" t="s">
        <v>559</v>
      </c>
      <c r="C43" s="87"/>
      <c r="D43" s="87"/>
      <c r="E43" s="107"/>
      <c r="F43" s="154"/>
    </row>
    <row r="44" spans="1:6" ht="18.75">
      <c r="A44" s="74">
        <v>16</v>
      </c>
      <c r="B44" s="87" t="s">
        <v>560</v>
      </c>
      <c r="C44" s="87" t="s">
        <v>561</v>
      </c>
      <c r="D44" s="87">
        <v>358500</v>
      </c>
      <c r="E44" s="107" t="s">
        <v>609</v>
      </c>
      <c r="F44" s="107" t="s">
        <v>567</v>
      </c>
    </row>
    <row r="45" spans="1:6" ht="18.75">
      <c r="A45" s="74"/>
      <c r="B45" s="87"/>
      <c r="C45" s="87"/>
      <c r="D45" s="87"/>
      <c r="E45" s="107" t="s">
        <v>610</v>
      </c>
      <c r="F45" s="107"/>
    </row>
    <row r="46" spans="1:6" ht="18.75">
      <c r="A46" s="74"/>
      <c r="B46" s="87"/>
      <c r="C46" s="87"/>
      <c r="D46" s="87"/>
      <c r="E46" s="107"/>
      <c r="F46" s="107"/>
    </row>
    <row r="47" spans="1:6" ht="18.75">
      <c r="A47" s="74">
        <v>17</v>
      </c>
      <c r="B47" s="87" t="s">
        <v>243</v>
      </c>
      <c r="C47" s="87" t="s">
        <v>437</v>
      </c>
      <c r="D47" s="87">
        <v>570000</v>
      </c>
      <c r="E47" s="107" t="s">
        <v>611</v>
      </c>
      <c r="F47" s="107" t="s">
        <v>567</v>
      </c>
    </row>
    <row r="48" spans="1:6" ht="18.75">
      <c r="A48" s="74"/>
      <c r="B48" s="87"/>
      <c r="C48" s="87"/>
      <c r="D48" s="87"/>
      <c r="E48" s="107"/>
      <c r="F48" s="107"/>
    </row>
    <row r="49" spans="1:6" ht="18.75">
      <c r="A49" s="74">
        <v>18</v>
      </c>
      <c r="B49" s="87" t="s">
        <v>440</v>
      </c>
      <c r="C49" s="87" t="s">
        <v>562</v>
      </c>
      <c r="D49" s="87">
        <v>392000</v>
      </c>
      <c r="E49" s="107" t="s">
        <v>612</v>
      </c>
      <c r="F49" s="107" t="s">
        <v>567</v>
      </c>
    </row>
    <row r="50" spans="1:6" ht="18.75">
      <c r="A50" s="74"/>
      <c r="B50" s="107"/>
      <c r="C50" s="107"/>
      <c r="D50" s="87"/>
      <c r="E50" s="107"/>
      <c r="F50" s="107"/>
    </row>
    <row r="51" spans="1:6" ht="21">
      <c r="A51" s="74"/>
      <c r="B51" s="146" t="s">
        <v>563</v>
      </c>
      <c r="C51" s="146"/>
      <c r="D51" s="87"/>
      <c r="E51" s="107"/>
      <c r="F51" s="107"/>
    </row>
    <row r="52" spans="1:6" ht="18.75">
      <c r="A52" s="74">
        <v>19</v>
      </c>
      <c r="B52" s="87" t="s">
        <v>564</v>
      </c>
      <c r="C52" s="87" t="s">
        <v>553</v>
      </c>
      <c r="D52" s="87">
        <v>3476000</v>
      </c>
      <c r="E52" s="107" t="s">
        <v>613</v>
      </c>
      <c r="F52" s="107"/>
    </row>
    <row r="53" spans="1:6" ht="18.75">
      <c r="A53" s="74"/>
      <c r="B53" s="87"/>
      <c r="C53" s="87"/>
      <c r="D53" s="87"/>
      <c r="E53" s="107"/>
      <c r="F53" s="107"/>
    </row>
    <row r="54" spans="1:6" ht="18.75">
      <c r="A54" s="74">
        <v>20</v>
      </c>
      <c r="B54" s="87" t="s">
        <v>402</v>
      </c>
      <c r="C54" s="87" t="s">
        <v>565</v>
      </c>
      <c r="D54" s="87">
        <v>1234800</v>
      </c>
      <c r="E54" s="107" t="s">
        <v>613</v>
      </c>
      <c r="F54" s="107" t="s">
        <v>567</v>
      </c>
    </row>
    <row r="55" spans="1:6" ht="18.75">
      <c r="A55" s="74"/>
      <c r="B55" s="87"/>
      <c r="C55" s="87"/>
      <c r="D55" s="87"/>
      <c r="E55" s="107"/>
      <c r="F55" s="107"/>
    </row>
    <row r="56" spans="1:6" ht="18.75">
      <c r="A56" s="74"/>
      <c r="B56" s="87"/>
      <c r="C56" s="87"/>
      <c r="D56" s="87"/>
      <c r="E56" s="107"/>
      <c r="F56" s="107"/>
    </row>
    <row r="57" spans="1:6" ht="18.75">
      <c r="A57" s="74"/>
      <c r="B57" s="87"/>
      <c r="C57" s="87"/>
      <c r="D57" s="87"/>
      <c r="E57" s="107"/>
      <c r="F57" s="154"/>
    </row>
    <row r="58" spans="1:6" ht="18.75">
      <c r="A58" s="64"/>
      <c r="B58" s="86"/>
      <c r="C58" s="86"/>
      <c r="D58" s="86"/>
      <c r="E58" s="86"/>
      <c r="F58" s="86"/>
    </row>
    <row r="59" spans="1:6" ht="18.75">
      <c r="A59" s="522"/>
      <c r="B59" s="522"/>
      <c r="C59" s="522"/>
      <c r="D59" s="522"/>
      <c r="E59" s="522"/>
      <c r="F59" s="522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17.57421875" style="83" customWidth="1"/>
    <col min="4" max="4" width="15.57421875" style="83" customWidth="1"/>
    <col min="5" max="16384" width="9.140625" style="1" customWidth="1"/>
  </cols>
  <sheetData>
    <row r="1" spans="1:4" ht="18.75">
      <c r="A1" s="519" t="s">
        <v>234</v>
      </c>
      <c r="B1" s="519"/>
      <c r="C1" s="519"/>
      <c r="D1" s="519"/>
    </row>
    <row r="2" ht="18.75">
      <c r="A2" s="1" t="s">
        <v>404</v>
      </c>
    </row>
    <row r="3" spans="1:4" ht="21.75" customHeight="1">
      <c r="A3" s="9" t="s">
        <v>8</v>
      </c>
      <c r="B3" s="9" t="s">
        <v>405</v>
      </c>
      <c r="C3" s="84" t="s">
        <v>28</v>
      </c>
      <c r="D3" s="84" t="s">
        <v>3</v>
      </c>
    </row>
    <row r="4" spans="1:4" ht="18.75">
      <c r="A4" s="6"/>
      <c r="B4" s="88" t="s">
        <v>432</v>
      </c>
      <c r="C4" s="85"/>
      <c r="D4" s="85"/>
    </row>
    <row r="5" spans="1:4" ht="18.75">
      <c r="A5" s="74">
        <v>1</v>
      </c>
      <c r="B5" s="12" t="s">
        <v>406</v>
      </c>
      <c r="C5" s="87">
        <v>67000</v>
      </c>
      <c r="D5" s="87"/>
    </row>
    <row r="6" spans="1:4" ht="18.75">
      <c r="A6" s="74">
        <v>2</v>
      </c>
      <c r="B6" s="12" t="s">
        <v>407</v>
      </c>
      <c r="C6" s="87">
        <v>71000</v>
      </c>
      <c r="D6" s="87"/>
    </row>
    <row r="7" spans="1:4" ht="18.75">
      <c r="A7" s="74">
        <v>3</v>
      </c>
      <c r="B7" s="12" t="s">
        <v>408</v>
      </c>
      <c r="C7" s="87">
        <v>67000</v>
      </c>
      <c r="D7" s="87"/>
    </row>
    <row r="8" spans="1:4" ht="18.75">
      <c r="A8" s="74">
        <v>4</v>
      </c>
      <c r="B8" s="12" t="s">
        <v>409</v>
      </c>
      <c r="C8" s="87">
        <v>74000</v>
      </c>
      <c r="D8" s="87"/>
    </row>
    <row r="9" spans="1:4" ht="18.75">
      <c r="A9" s="74">
        <v>5</v>
      </c>
      <c r="B9" s="12" t="s">
        <v>410</v>
      </c>
      <c r="C9" s="87">
        <v>67000</v>
      </c>
      <c r="D9" s="87"/>
    </row>
    <row r="10" spans="1:4" ht="18.75">
      <c r="A10" s="74">
        <v>6</v>
      </c>
      <c r="B10" s="12" t="s">
        <v>411</v>
      </c>
      <c r="C10" s="87">
        <v>67000</v>
      </c>
      <c r="D10" s="87"/>
    </row>
    <row r="11" spans="1:4" ht="18.75">
      <c r="A11" s="74">
        <v>7</v>
      </c>
      <c r="B11" s="12" t="s">
        <v>412</v>
      </c>
      <c r="C11" s="87">
        <v>67000</v>
      </c>
      <c r="D11" s="87"/>
    </row>
    <row r="12" spans="1:4" ht="18.75">
      <c r="A12" s="74">
        <v>8</v>
      </c>
      <c r="B12" s="12" t="s">
        <v>413</v>
      </c>
      <c r="C12" s="87">
        <v>67000</v>
      </c>
      <c r="D12" s="87"/>
    </row>
    <row r="13" spans="1:4" ht="18.75">
      <c r="A13" s="74">
        <v>9</v>
      </c>
      <c r="B13" s="12" t="s">
        <v>414</v>
      </c>
      <c r="C13" s="87">
        <v>72000</v>
      </c>
      <c r="D13" s="87"/>
    </row>
    <row r="14" spans="1:4" ht="18.75">
      <c r="A14" s="74">
        <v>10</v>
      </c>
      <c r="B14" s="12" t="s">
        <v>415</v>
      </c>
      <c r="C14" s="87">
        <v>70000</v>
      </c>
      <c r="D14" s="87"/>
    </row>
    <row r="15" spans="1:4" ht="18.75">
      <c r="A15" s="74">
        <v>11</v>
      </c>
      <c r="B15" s="12" t="s">
        <v>416</v>
      </c>
      <c r="C15" s="87">
        <v>67000</v>
      </c>
      <c r="D15" s="87"/>
    </row>
    <row r="16" spans="1:7" ht="18.75">
      <c r="A16" s="74">
        <v>12</v>
      </c>
      <c r="B16" s="12" t="s">
        <v>417</v>
      </c>
      <c r="C16" s="87">
        <v>67000</v>
      </c>
      <c r="D16" s="87"/>
      <c r="G16" s="1">
        <f>G15-G14</f>
        <v>0</v>
      </c>
    </row>
    <row r="17" spans="1:4" ht="18.75">
      <c r="A17" s="74">
        <v>13</v>
      </c>
      <c r="B17" s="12" t="s">
        <v>418</v>
      </c>
      <c r="C17" s="87">
        <v>67000</v>
      </c>
      <c r="D17" s="87"/>
    </row>
    <row r="18" spans="1:4" ht="18.75">
      <c r="A18" s="74">
        <v>14</v>
      </c>
      <c r="B18" s="12" t="s">
        <v>419</v>
      </c>
      <c r="C18" s="87">
        <v>67000</v>
      </c>
      <c r="D18" s="87"/>
    </row>
    <row r="19" spans="1:4" ht="18.75">
      <c r="A19" s="74">
        <v>15</v>
      </c>
      <c r="B19" s="12" t="s">
        <v>420</v>
      </c>
      <c r="C19" s="87">
        <v>79000</v>
      </c>
      <c r="D19" s="87"/>
    </row>
    <row r="20" spans="1:4" ht="18.75">
      <c r="A20" s="74">
        <v>16</v>
      </c>
      <c r="B20" s="12" t="s">
        <v>421</v>
      </c>
      <c r="C20" s="87">
        <v>67000</v>
      </c>
      <c r="D20" s="87"/>
    </row>
    <row r="21" spans="1:4" ht="18.75">
      <c r="A21" s="74">
        <v>17</v>
      </c>
      <c r="B21" s="12" t="s">
        <v>422</v>
      </c>
      <c r="C21" s="87">
        <v>67000</v>
      </c>
      <c r="D21" s="87"/>
    </row>
    <row r="22" spans="1:4" ht="18.75">
      <c r="A22" s="74">
        <v>18</v>
      </c>
      <c r="B22" s="12" t="s">
        <v>423</v>
      </c>
      <c r="C22" s="87">
        <v>74000</v>
      </c>
      <c r="D22" s="87"/>
    </row>
    <row r="23" spans="1:4" ht="18.75">
      <c r="A23" s="74">
        <v>19</v>
      </c>
      <c r="B23" s="12" t="s">
        <v>424</v>
      </c>
      <c r="C23" s="87">
        <v>70000</v>
      </c>
      <c r="D23" s="87"/>
    </row>
    <row r="24" spans="1:4" ht="18.75">
      <c r="A24" s="74">
        <v>20</v>
      </c>
      <c r="B24" s="12" t="s">
        <v>425</v>
      </c>
      <c r="C24" s="87">
        <v>80000</v>
      </c>
      <c r="D24" s="87"/>
    </row>
    <row r="25" spans="1:4" ht="18.75">
      <c r="A25" s="74">
        <v>21</v>
      </c>
      <c r="B25" s="12" t="s">
        <v>426</v>
      </c>
      <c r="C25" s="87">
        <v>80000</v>
      </c>
      <c r="D25" s="87"/>
    </row>
    <row r="26" spans="1:4" ht="18.75">
      <c r="A26" s="74">
        <v>22</v>
      </c>
      <c r="B26" s="12" t="s">
        <v>427</v>
      </c>
      <c r="C26" s="87">
        <v>70000</v>
      </c>
      <c r="D26" s="87"/>
    </row>
    <row r="27" spans="1:4" ht="18.75">
      <c r="A27" s="74">
        <v>23</v>
      </c>
      <c r="B27" s="12" t="s">
        <v>428</v>
      </c>
      <c r="C27" s="87">
        <v>67000</v>
      </c>
      <c r="D27" s="87"/>
    </row>
    <row r="28" spans="1:4" ht="18.75">
      <c r="A28" s="74">
        <v>24</v>
      </c>
      <c r="B28" s="12" t="s">
        <v>429</v>
      </c>
      <c r="C28" s="87">
        <v>67000</v>
      </c>
      <c r="D28" s="87"/>
    </row>
    <row r="29" spans="1:4" ht="18.75">
      <c r="A29" s="74">
        <v>25</v>
      </c>
      <c r="B29" s="12" t="s">
        <v>430</v>
      </c>
      <c r="C29" s="87">
        <v>67000</v>
      </c>
      <c r="D29" s="87"/>
    </row>
    <row r="30" spans="1:4" ht="18.75">
      <c r="A30" s="74">
        <v>26</v>
      </c>
      <c r="B30" s="12" t="s">
        <v>323</v>
      </c>
      <c r="C30" s="87">
        <v>72000</v>
      </c>
      <c r="D30" s="87"/>
    </row>
    <row r="31" spans="1:4" ht="18.75">
      <c r="A31" s="74">
        <v>27</v>
      </c>
      <c r="B31" s="12" t="s">
        <v>431</v>
      </c>
      <c r="C31" s="87">
        <v>67000</v>
      </c>
      <c r="D31" s="87"/>
    </row>
    <row r="32" spans="1:4" ht="18.75">
      <c r="A32" s="74"/>
      <c r="B32" s="12"/>
      <c r="C32" s="87"/>
      <c r="D32" s="87"/>
    </row>
    <row r="33" spans="1:4" ht="18.75">
      <c r="A33" s="74"/>
      <c r="B33" s="12"/>
      <c r="C33" s="87"/>
      <c r="D33" s="87"/>
    </row>
    <row r="34" spans="1:4" ht="18.75">
      <c r="A34" s="74"/>
      <c r="B34" s="12"/>
      <c r="C34" s="87"/>
      <c r="D34" s="87"/>
    </row>
    <row r="35" spans="1:4" ht="18.75">
      <c r="A35" s="74"/>
      <c r="B35" s="12"/>
      <c r="C35" s="87"/>
      <c r="D35" s="87"/>
    </row>
    <row r="36" spans="1:4" ht="18.75">
      <c r="A36" s="74"/>
      <c r="B36" s="89"/>
      <c r="C36" s="87"/>
      <c r="D36" s="87"/>
    </row>
    <row r="37" spans="1:4" ht="18.75">
      <c r="A37" s="74"/>
      <c r="B37" s="12"/>
      <c r="C37" s="87"/>
      <c r="D37" s="87"/>
    </row>
    <row r="38" spans="1:4" ht="18.75">
      <c r="A38" s="74"/>
      <c r="B38" s="12"/>
      <c r="C38" s="87"/>
      <c r="D38" s="87"/>
    </row>
    <row r="39" spans="1:4" ht="18.75">
      <c r="A39" s="64"/>
      <c r="B39" s="64"/>
      <c r="C39" s="86"/>
      <c r="D39" s="86"/>
    </row>
    <row r="40" spans="1:4" ht="18.75">
      <c r="A40" s="522"/>
      <c r="B40" s="522"/>
      <c r="C40" s="522"/>
      <c r="D40" s="522"/>
    </row>
    <row r="41" spans="1:4" ht="18.75">
      <c r="A41" s="124"/>
      <c r="B41" s="124"/>
      <c r="C41" s="124"/>
      <c r="D41" s="124"/>
    </row>
    <row r="42" spans="1:4" ht="18.75">
      <c r="A42" s="124"/>
      <c r="B42" s="124"/>
      <c r="C42" s="124"/>
      <c r="D42" s="124"/>
    </row>
    <row r="43" spans="1:4" ht="18.75">
      <c r="A43" s="124"/>
      <c r="B43" s="124"/>
      <c r="C43" s="124"/>
      <c r="D43" s="124"/>
    </row>
    <row r="44" spans="1:4" ht="18.75">
      <c r="A44" s="124"/>
      <c r="B44" s="124"/>
      <c r="C44" s="124"/>
      <c r="D44" s="124"/>
    </row>
    <row r="45" spans="1:4" ht="18.75">
      <c r="A45" s="124"/>
      <c r="B45" s="124"/>
      <c r="C45" s="124"/>
      <c r="D45" s="124"/>
    </row>
    <row r="46" spans="1:4" ht="18.75">
      <c r="A46" s="124"/>
      <c r="B46" s="124"/>
      <c r="C46" s="124"/>
      <c r="D46" s="124"/>
    </row>
    <row r="47" spans="1:4" ht="18.75">
      <c r="A47" s="124"/>
      <c r="B47" s="124"/>
      <c r="C47" s="124"/>
      <c r="D47" s="124"/>
    </row>
    <row r="49" spans="1:4" ht="18.75">
      <c r="A49" s="9"/>
      <c r="B49" s="9"/>
      <c r="C49" s="84"/>
      <c r="D49" s="84"/>
    </row>
    <row r="50" spans="1:4" ht="18.75">
      <c r="A50" s="6"/>
      <c r="B50" s="88"/>
      <c r="C50" s="85"/>
      <c r="D50" s="85"/>
    </row>
    <row r="51" spans="1:4" ht="18.75">
      <c r="A51" s="74"/>
      <c r="B51" s="12"/>
      <c r="C51" s="87"/>
      <c r="D51" s="87"/>
    </row>
    <row r="52" spans="1:4" ht="18.75">
      <c r="A52" s="74"/>
      <c r="B52" s="12"/>
      <c r="C52" s="87"/>
      <c r="D52" s="87"/>
    </row>
    <row r="53" spans="1:4" ht="18.75">
      <c r="A53" s="74"/>
      <c r="B53" s="12"/>
      <c r="C53" s="87"/>
      <c r="D53" s="87"/>
    </row>
    <row r="54" spans="1:4" ht="18.75">
      <c r="A54" s="74"/>
      <c r="B54" s="12"/>
      <c r="C54" s="87"/>
      <c r="D54" s="87"/>
    </row>
    <row r="55" spans="1:4" ht="18.75">
      <c r="A55" s="74"/>
      <c r="B55" s="12"/>
      <c r="C55" s="87"/>
      <c r="D55" s="87"/>
    </row>
    <row r="56" spans="1:4" ht="18.75">
      <c r="A56" s="74"/>
      <c r="B56" s="12"/>
      <c r="C56" s="87"/>
      <c r="D56" s="87"/>
    </row>
    <row r="57" spans="1:4" ht="18.75">
      <c r="A57" s="74"/>
      <c r="B57" s="12"/>
      <c r="C57" s="87"/>
      <c r="D57" s="87"/>
    </row>
    <row r="58" spans="1:4" ht="18.75">
      <c r="A58" s="74"/>
      <c r="B58" s="12"/>
      <c r="C58" s="87"/>
      <c r="D58" s="87"/>
    </row>
    <row r="59" spans="1:4" ht="18.75">
      <c r="A59" s="74"/>
      <c r="B59" s="12"/>
      <c r="C59" s="87"/>
      <c r="D59" s="87"/>
    </row>
    <row r="60" spans="1:4" ht="18.75">
      <c r="A60" s="74"/>
      <c r="B60" s="12"/>
      <c r="C60" s="87"/>
      <c r="D60" s="87"/>
    </row>
    <row r="61" spans="1:4" ht="18.75">
      <c r="A61" s="74"/>
      <c r="B61" s="12"/>
      <c r="C61" s="87"/>
      <c r="D61" s="87"/>
    </row>
    <row r="62" spans="1:4" ht="18.75">
      <c r="A62" s="74"/>
      <c r="B62" s="12"/>
      <c r="C62" s="87"/>
      <c r="D62" s="87"/>
    </row>
    <row r="63" spans="1:4" ht="18.75">
      <c r="A63" s="74">
        <v>13</v>
      </c>
      <c r="B63" s="12" t="s">
        <v>271</v>
      </c>
      <c r="C63" s="87">
        <v>15800</v>
      </c>
      <c r="D63" s="87"/>
    </row>
    <row r="64" spans="1:4" ht="18.75">
      <c r="A64" s="74">
        <v>14</v>
      </c>
      <c r="B64" s="12" t="s">
        <v>272</v>
      </c>
      <c r="C64" s="87">
        <v>15800</v>
      </c>
      <c r="D64" s="87"/>
    </row>
    <row r="65" spans="1:4" ht="18.75">
      <c r="A65" s="74">
        <v>15</v>
      </c>
      <c r="B65" s="12" t="s">
        <v>273</v>
      </c>
      <c r="C65" s="87">
        <v>15800</v>
      </c>
      <c r="D65" s="87"/>
    </row>
    <row r="66" spans="1:4" ht="18.75">
      <c r="A66" s="74">
        <v>16</v>
      </c>
      <c r="B66" s="12" t="s">
        <v>274</v>
      </c>
      <c r="C66" s="87">
        <v>18960</v>
      </c>
      <c r="D66" s="87"/>
    </row>
    <row r="67" spans="1:4" ht="18.75">
      <c r="A67" s="74">
        <v>17</v>
      </c>
      <c r="B67" s="12" t="s">
        <v>275</v>
      </c>
      <c r="C67" s="87">
        <v>15800</v>
      </c>
      <c r="D67" s="87"/>
    </row>
    <row r="68" spans="1:4" ht="18.75">
      <c r="A68" s="74">
        <v>18</v>
      </c>
      <c r="B68" s="12" t="s">
        <v>276</v>
      </c>
      <c r="C68" s="87">
        <v>15800</v>
      </c>
      <c r="D68" s="87"/>
    </row>
    <row r="69" spans="1:4" ht="18.75">
      <c r="A69" s="74">
        <v>19</v>
      </c>
      <c r="B69" s="12" t="s">
        <v>277</v>
      </c>
      <c r="C69" s="87">
        <v>15800</v>
      </c>
      <c r="D69" s="87"/>
    </row>
    <row r="70" spans="1:4" ht="18.75">
      <c r="A70" s="74"/>
      <c r="B70" s="12"/>
      <c r="C70" s="87"/>
      <c r="D70" s="87"/>
    </row>
    <row r="71" spans="1:4" ht="18.75">
      <c r="A71" s="74"/>
      <c r="B71" s="89" t="s">
        <v>282</v>
      </c>
      <c r="C71" s="87"/>
      <c r="D71" s="87"/>
    </row>
    <row r="72" spans="1:4" ht="18.75">
      <c r="A72" s="74">
        <v>1</v>
      </c>
      <c r="B72" s="12" t="s">
        <v>278</v>
      </c>
      <c r="C72" s="87">
        <v>16800</v>
      </c>
      <c r="D72" s="87"/>
    </row>
    <row r="73" spans="1:4" ht="18.75">
      <c r="A73" s="74">
        <v>2</v>
      </c>
      <c r="B73" s="12" t="s">
        <v>279</v>
      </c>
      <c r="C73" s="87">
        <v>10080</v>
      </c>
      <c r="D73" s="87"/>
    </row>
    <row r="74" spans="1:4" ht="18.75">
      <c r="A74" s="74">
        <v>3</v>
      </c>
      <c r="B74" s="12" t="s">
        <v>280</v>
      </c>
      <c r="C74" s="87">
        <v>15120</v>
      </c>
      <c r="D74" s="87"/>
    </row>
    <row r="75" spans="1:4" ht="18.75">
      <c r="A75" s="74">
        <v>4</v>
      </c>
      <c r="B75" s="12" t="s">
        <v>281</v>
      </c>
      <c r="C75" s="87">
        <v>11760</v>
      </c>
      <c r="D75" s="87"/>
    </row>
    <row r="76" spans="1:4" ht="18.75">
      <c r="A76" s="74"/>
      <c r="B76" s="12"/>
      <c r="C76" s="87"/>
      <c r="D76" s="87"/>
    </row>
    <row r="77" spans="1:4" ht="18.75">
      <c r="A77" s="74"/>
      <c r="B77" s="89" t="s">
        <v>316</v>
      </c>
      <c r="C77" s="87"/>
      <c r="D77" s="87"/>
    </row>
    <row r="78" spans="1:4" ht="18.75">
      <c r="A78" s="74">
        <v>1</v>
      </c>
      <c r="B78" s="12" t="s">
        <v>317</v>
      </c>
      <c r="C78" s="87">
        <v>2000</v>
      </c>
      <c r="D78" s="87"/>
    </row>
    <row r="79" spans="1:4" ht="18.75">
      <c r="A79" s="74">
        <v>2</v>
      </c>
      <c r="B79" s="12" t="s">
        <v>115</v>
      </c>
      <c r="C79" s="87">
        <v>2000</v>
      </c>
      <c r="D79" s="87"/>
    </row>
    <row r="80" spans="1:4" ht="18.75">
      <c r="A80" s="74">
        <v>3</v>
      </c>
      <c r="B80" s="12" t="s">
        <v>318</v>
      </c>
      <c r="C80" s="87">
        <v>2000</v>
      </c>
      <c r="D80" s="87"/>
    </row>
    <row r="81" spans="1:4" ht="18.75">
      <c r="A81" s="74">
        <v>4</v>
      </c>
      <c r="B81" s="12" t="s">
        <v>319</v>
      </c>
      <c r="C81" s="87">
        <v>2000</v>
      </c>
      <c r="D81" s="87"/>
    </row>
    <row r="82" spans="1:4" ht="18.75">
      <c r="A82" s="74">
        <v>5</v>
      </c>
      <c r="B82" s="12" t="s">
        <v>279</v>
      </c>
      <c r="C82" s="87">
        <v>2000</v>
      </c>
      <c r="D82" s="87"/>
    </row>
    <row r="83" spans="1:4" ht="18.75">
      <c r="A83" s="74">
        <v>6</v>
      </c>
      <c r="B83" s="12" t="s">
        <v>320</v>
      </c>
      <c r="C83" s="87">
        <v>2000</v>
      </c>
      <c r="D83" s="87"/>
    </row>
    <row r="84" spans="1:4" ht="18.75">
      <c r="A84" s="74">
        <v>7</v>
      </c>
      <c r="B84" s="12" t="s">
        <v>321</v>
      </c>
      <c r="C84" s="87">
        <v>2000</v>
      </c>
      <c r="D84" s="87"/>
    </row>
    <row r="85" spans="1:4" ht="18.75">
      <c r="A85" s="74">
        <v>8</v>
      </c>
      <c r="B85" s="12" t="s">
        <v>322</v>
      </c>
      <c r="C85" s="87">
        <v>2000</v>
      </c>
      <c r="D85" s="87"/>
    </row>
    <row r="86" spans="1:4" ht="18.75">
      <c r="A86" s="74">
        <v>9</v>
      </c>
      <c r="B86" s="12" t="s">
        <v>270</v>
      </c>
      <c r="C86" s="87">
        <v>2000</v>
      </c>
      <c r="D86" s="87"/>
    </row>
    <row r="87" spans="1:4" ht="18.75">
      <c r="A87" s="74">
        <v>10</v>
      </c>
      <c r="B87" s="12" t="s">
        <v>289</v>
      </c>
      <c r="C87" s="87">
        <v>2000</v>
      </c>
      <c r="D87" s="87"/>
    </row>
    <row r="88" spans="1:4" ht="18.75">
      <c r="A88" s="74">
        <v>11</v>
      </c>
      <c r="B88" s="12" t="s">
        <v>323</v>
      </c>
      <c r="C88" s="87">
        <v>2000</v>
      </c>
      <c r="D88" s="87"/>
    </row>
    <row r="89" spans="1:4" ht="18.75">
      <c r="A89" s="74"/>
      <c r="B89" s="12"/>
      <c r="C89" s="87"/>
      <c r="D89" s="87"/>
    </row>
    <row r="90" spans="1:4" ht="18.75">
      <c r="A90" s="90"/>
      <c r="B90" s="79"/>
      <c r="C90" s="91"/>
      <c r="D90" s="91"/>
    </row>
    <row r="91" spans="1:4" ht="18.75">
      <c r="A91" s="519" t="s">
        <v>234</v>
      </c>
      <c r="B91" s="519"/>
      <c r="C91" s="519"/>
      <c r="D91" s="519"/>
    </row>
    <row r="92" ht="18.75">
      <c r="A92" s="1" t="s">
        <v>235</v>
      </c>
    </row>
    <row r="93" spans="1:4" ht="18.75">
      <c r="A93" s="9" t="s">
        <v>8</v>
      </c>
      <c r="B93" s="9" t="s">
        <v>4</v>
      </c>
      <c r="C93" s="84" t="s">
        <v>28</v>
      </c>
      <c r="D93" s="84" t="s">
        <v>3</v>
      </c>
    </row>
    <row r="94" spans="1:4" ht="18.75">
      <c r="A94" s="74"/>
      <c r="B94" s="89" t="s">
        <v>327</v>
      </c>
      <c r="C94" s="87"/>
      <c r="D94" s="87"/>
    </row>
    <row r="95" spans="1:4" ht="18.75">
      <c r="A95" s="74">
        <v>1</v>
      </c>
      <c r="B95" s="12" t="s">
        <v>288</v>
      </c>
      <c r="C95" s="87">
        <v>2400</v>
      </c>
      <c r="D95" s="87"/>
    </row>
    <row r="96" spans="1:4" ht="18.75">
      <c r="A96" s="74">
        <v>2</v>
      </c>
      <c r="B96" s="12" t="s">
        <v>324</v>
      </c>
      <c r="C96" s="87">
        <v>2400</v>
      </c>
      <c r="D96" s="87"/>
    </row>
    <row r="97" spans="1:4" ht="18.75">
      <c r="A97" s="74">
        <v>3</v>
      </c>
      <c r="B97" s="12" t="s">
        <v>325</v>
      </c>
      <c r="C97" s="87">
        <v>2400</v>
      </c>
      <c r="D97" s="87"/>
    </row>
    <row r="98" spans="1:4" ht="18.75">
      <c r="A98" s="74">
        <v>4</v>
      </c>
      <c r="B98" s="12" t="s">
        <v>326</v>
      </c>
      <c r="C98" s="87">
        <v>2400</v>
      </c>
      <c r="D98" s="87"/>
    </row>
    <row r="99" spans="1:4" ht="18.75">
      <c r="A99" s="74">
        <v>5</v>
      </c>
      <c r="B99" s="12" t="s">
        <v>290</v>
      </c>
      <c r="C99" s="87">
        <v>2400</v>
      </c>
      <c r="D99" s="87"/>
    </row>
    <row r="100" spans="1:4" ht="18.75">
      <c r="A100" s="74"/>
      <c r="B100" s="12"/>
      <c r="C100" s="87"/>
      <c r="D100" s="87"/>
    </row>
    <row r="101" spans="1:4" ht="18.75">
      <c r="A101" s="74"/>
      <c r="B101" s="89" t="s">
        <v>328</v>
      </c>
      <c r="C101" s="87"/>
      <c r="D101" s="87"/>
    </row>
    <row r="102" spans="1:4" ht="18.75">
      <c r="A102" s="74">
        <v>1</v>
      </c>
      <c r="B102" s="12" t="s">
        <v>329</v>
      </c>
      <c r="C102" s="87">
        <v>12000</v>
      </c>
      <c r="D102" s="87"/>
    </row>
    <row r="103" spans="1:4" ht="18.75">
      <c r="A103" s="74">
        <v>2</v>
      </c>
      <c r="B103" s="12" t="s">
        <v>330</v>
      </c>
      <c r="C103" s="87">
        <v>42850</v>
      </c>
      <c r="D103" s="87"/>
    </row>
    <row r="104" spans="1:4" ht="18.75">
      <c r="A104" s="74"/>
      <c r="B104" s="12"/>
      <c r="C104" s="87"/>
      <c r="D104" s="87"/>
    </row>
    <row r="105" spans="1:4" ht="18.75">
      <c r="A105" s="74"/>
      <c r="B105" s="89" t="s">
        <v>292</v>
      </c>
      <c r="C105" s="87"/>
      <c r="D105" s="87"/>
    </row>
    <row r="106" spans="1:4" ht="18.75">
      <c r="A106" s="74">
        <v>1</v>
      </c>
      <c r="B106" s="12" t="s">
        <v>75</v>
      </c>
      <c r="C106" s="87">
        <v>19000</v>
      </c>
      <c r="D106" s="87"/>
    </row>
    <row r="107" spans="1:4" ht="18.75">
      <c r="A107" s="74">
        <v>2</v>
      </c>
      <c r="B107" s="12" t="s">
        <v>293</v>
      </c>
      <c r="C107" s="87">
        <v>15000</v>
      </c>
      <c r="D107" s="87"/>
    </row>
    <row r="108" spans="1:4" ht="18.75">
      <c r="A108" s="74">
        <v>3</v>
      </c>
      <c r="B108" s="12" t="s">
        <v>294</v>
      </c>
      <c r="C108" s="87">
        <v>55500</v>
      </c>
      <c r="D108" s="87"/>
    </row>
    <row r="109" spans="1:4" ht="18.75">
      <c r="A109" s="74">
        <v>4</v>
      </c>
      <c r="B109" s="12" t="s">
        <v>295</v>
      </c>
      <c r="C109" s="87">
        <v>43500</v>
      </c>
      <c r="D109" s="87"/>
    </row>
    <row r="110" spans="1:4" ht="18.75">
      <c r="A110" s="74">
        <v>5</v>
      </c>
      <c r="B110" s="12" t="s">
        <v>296</v>
      </c>
      <c r="C110" s="87">
        <v>69000</v>
      </c>
      <c r="D110" s="87"/>
    </row>
    <row r="111" spans="1:4" ht="18.75">
      <c r="A111" s="74">
        <v>6</v>
      </c>
      <c r="B111" s="12" t="s">
        <v>289</v>
      </c>
      <c r="C111" s="87">
        <v>54000</v>
      </c>
      <c r="D111" s="87"/>
    </row>
    <row r="112" spans="1:4" ht="18.75">
      <c r="A112" s="74">
        <v>7</v>
      </c>
      <c r="B112" s="12" t="s">
        <v>297</v>
      </c>
      <c r="C112" s="87">
        <v>170000</v>
      </c>
      <c r="D112" s="87"/>
    </row>
    <row r="113" spans="1:4" ht="18.75">
      <c r="A113" s="74">
        <v>8</v>
      </c>
      <c r="B113" s="12" t="s">
        <v>298</v>
      </c>
      <c r="C113" s="87">
        <v>75000</v>
      </c>
      <c r="D113" s="87"/>
    </row>
    <row r="114" spans="1:7" ht="18.75">
      <c r="A114" s="74">
        <v>9</v>
      </c>
      <c r="B114" s="12" t="s">
        <v>299</v>
      </c>
      <c r="C114" s="87">
        <v>16500</v>
      </c>
      <c r="D114" s="87"/>
      <c r="G114" s="1">
        <v>40091.98</v>
      </c>
    </row>
    <row r="115" spans="1:7" ht="18.75">
      <c r="A115" s="74">
        <v>10</v>
      </c>
      <c r="B115" s="12" t="s">
        <v>300</v>
      </c>
      <c r="C115" s="87">
        <v>17000</v>
      </c>
      <c r="D115" s="87"/>
      <c r="G115" s="1">
        <v>1206</v>
      </c>
    </row>
    <row r="116" spans="1:4" ht="18.75">
      <c r="A116" s="74">
        <v>11</v>
      </c>
      <c r="B116" s="12" t="s">
        <v>301</v>
      </c>
      <c r="C116" s="87">
        <v>45000</v>
      </c>
      <c r="D116" s="87"/>
    </row>
    <row r="117" spans="1:4" ht="18.75">
      <c r="A117" s="74">
        <v>12</v>
      </c>
      <c r="B117" s="12" t="s">
        <v>302</v>
      </c>
      <c r="C117" s="87">
        <v>19500</v>
      </c>
      <c r="D117" s="87"/>
    </row>
    <row r="118" spans="1:4" ht="18.75">
      <c r="A118" s="74">
        <v>13</v>
      </c>
      <c r="B118" s="12" t="s">
        <v>73</v>
      </c>
      <c r="C118" s="87">
        <v>48000</v>
      </c>
      <c r="D118" s="87"/>
    </row>
    <row r="119" spans="1:4" ht="18.75">
      <c r="A119" s="74">
        <v>14</v>
      </c>
      <c r="B119" s="12" t="s">
        <v>74</v>
      </c>
      <c r="C119" s="87">
        <v>36000</v>
      </c>
      <c r="D119" s="87"/>
    </row>
    <row r="120" spans="1:4" ht="18.75">
      <c r="A120" s="74">
        <v>15</v>
      </c>
      <c r="B120" s="12" t="s">
        <v>303</v>
      </c>
      <c r="C120" s="87">
        <v>15000</v>
      </c>
      <c r="D120" s="87"/>
    </row>
    <row r="121" spans="1:4" ht="18.75">
      <c r="A121" s="74">
        <v>16</v>
      </c>
      <c r="B121" s="12" t="s">
        <v>304</v>
      </c>
      <c r="C121" s="87">
        <v>43500</v>
      </c>
      <c r="D121" s="87"/>
    </row>
    <row r="122" spans="1:4" ht="18.75">
      <c r="A122" s="74">
        <v>17</v>
      </c>
      <c r="B122" s="12" t="s">
        <v>72</v>
      </c>
      <c r="C122" s="87">
        <v>36000</v>
      </c>
      <c r="D122" s="87"/>
    </row>
    <row r="123" spans="1:4" ht="18.75">
      <c r="A123" s="74">
        <v>18</v>
      </c>
      <c r="B123" s="12" t="s">
        <v>287</v>
      </c>
      <c r="C123" s="87">
        <v>39000</v>
      </c>
      <c r="D123" s="87"/>
    </row>
    <row r="124" spans="1:4" ht="18.75">
      <c r="A124" s="74">
        <v>19</v>
      </c>
      <c r="B124" s="12" t="s">
        <v>305</v>
      </c>
      <c r="C124" s="87">
        <v>52500</v>
      </c>
      <c r="D124" s="87"/>
    </row>
    <row r="125" spans="1:4" ht="18.75">
      <c r="A125" s="74">
        <v>20</v>
      </c>
      <c r="B125" s="12" t="s">
        <v>306</v>
      </c>
      <c r="C125" s="87">
        <v>60000</v>
      </c>
      <c r="D125" s="87"/>
    </row>
    <row r="126" spans="1:4" ht="18.75">
      <c r="A126" s="74">
        <v>21</v>
      </c>
      <c r="B126" s="12" t="s">
        <v>265</v>
      </c>
      <c r="C126" s="87">
        <v>27000</v>
      </c>
      <c r="D126" s="87"/>
    </row>
    <row r="127" spans="1:4" ht="18.75">
      <c r="A127" s="74">
        <v>22</v>
      </c>
      <c r="B127" s="12" t="s">
        <v>307</v>
      </c>
      <c r="C127" s="87">
        <v>13500</v>
      </c>
      <c r="D127" s="87"/>
    </row>
    <row r="128" spans="1:4" ht="18.75">
      <c r="A128" s="74">
        <v>23</v>
      </c>
      <c r="B128" s="12" t="s">
        <v>308</v>
      </c>
      <c r="C128" s="87">
        <v>33000</v>
      </c>
      <c r="D128" s="87"/>
    </row>
    <row r="129" spans="1:4" ht="18.75">
      <c r="A129" s="74">
        <v>24</v>
      </c>
      <c r="B129" s="12" t="s">
        <v>309</v>
      </c>
      <c r="C129" s="87">
        <v>33000</v>
      </c>
      <c r="D129" s="87"/>
    </row>
    <row r="130" spans="1:4" ht="18.75">
      <c r="A130" s="74">
        <v>25</v>
      </c>
      <c r="B130" s="12" t="s">
        <v>310</v>
      </c>
      <c r="C130" s="87">
        <v>90000</v>
      </c>
      <c r="D130" s="87"/>
    </row>
    <row r="131" spans="1:4" ht="18.75">
      <c r="A131" s="74">
        <v>26</v>
      </c>
      <c r="B131" s="12" t="s">
        <v>311</v>
      </c>
      <c r="C131" s="87">
        <v>34500</v>
      </c>
      <c r="D131" s="87"/>
    </row>
    <row r="132" spans="1:4" ht="18.75">
      <c r="A132" s="74">
        <v>27</v>
      </c>
      <c r="B132" s="12" t="s">
        <v>312</v>
      </c>
      <c r="C132" s="87">
        <v>48000</v>
      </c>
      <c r="D132" s="87"/>
    </row>
    <row r="133" spans="1:4" ht="18.75">
      <c r="A133" s="74">
        <v>28</v>
      </c>
      <c r="B133" s="12" t="s">
        <v>313</v>
      </c>
      <c r="C133" s="87">
        <v>22500</v>
      </c>
      <c r="D133" s="87"/>
    </row>
    <row r="134" spans="1:4" ht="18.75">
      <c r="A134" s="90"/>
      <c r="B134" s="79"/>
      <c r="C134" s="91"/>
      <c r="D134" s="91"/>
    </row>
  </sheetData>
  <sheetProtection/>
  <mergeCells count="3">
    <mergeCell ref="A1:D1"/>
    <mergeCell ref="A40:D40"/>
    <mergeCell ref="A91:D91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8.00390625" style="83" customWidth="1"/>
    <col min="4" max="4" width="11.7109375" style="83" customWidth="1"/>
    <col min="5" max="5" width="15.00390625" style="83" customWidth="1"/>
    <col min="6" max="6" width="14.28125" style="83" customWidth="1"/>
    <col min="7" max="7" width="12.28125" style="83" customWidth="1"/>
    <col min="8" max="8" width="8.7109375" style="1" customWidth="1"/>
    <col min="9" max="9" width="9.140625" style="1" customWidth="1"/>
    <col min="10" max="10" width="14.140625" style="1" customWidth="1"/>
    <col min="11" max="16384" width="9.140625" style="1" customWidth="1"/>
  </cols>
  <sheetData>
    <row r="3" spans="1:8" ht="23.25">
      <c r="A3" s="523" t="s">
        <v>574</v>
      </c>
      <c r="B3" s="523"/>
      <c r="C3" s="523"/>
      <c r="D3" s="523"/>
      <c r="E3" s="523"/>
      <c r="F3" s="523"/>
      <c r="G3" s="523"/>
      <c r="H3" s="523"/>
    </row>
    <row r="4" spans="1:7" ht="23.25">
      <c r="A4" s="524" t="s">
        <v>403</v>
      </c>
      <c r="B4" s="524"/>
      <c r="C4" s="524"/>
      <c r="D4" s="524"/>
      <c r="E4" s="524"/>
      <c r="F4" s="524"/>
      <c r="G4" s="524"/>
    </row>
    <row r="5" spans="1:8" ht="21.75" customHeight="1">
      <c r="A5" s="9" t="s">
        <v>8</v>
      </c>
      <c r="B5" s="9" t="s">
        <v>4</v>
      </c>
      <c r="C5" s="84" t="s">
        <v>439</v>
      </c>
      <c r="D5" s="84" t="s">
        <v>583</v>
      </c>
      <c r="E5" s="171" t="s">
        <v>575</v>
      </c>
      <c r="F5" s="171" t="s">
        <v>576</v>
      </c>
      <c r="G5" s="84" t="s">
        <v>458</v>
      </c>
      <c r="H5" s="84" t="s">
        <v>3</v>
      </c>
    </row>
    <row r="6" spans="1:8" ht="18.75">
      <c r="A6" s="6"/>
      <c r="B6" s="173" t="s">
        <v>584</v>
      </c>
      <c r="C6" s="85"/>
      <c r="D6" s="85"/>
      <c r="E6" s="85"/>
      <c r="F6" s="85"/>
      <c r="G6" s="85"/>
      <c r="H6" s="85"/>
    </row>
    <row r="7" spans="1:8" ht="18.75">
      <c r="A7" s="74">
        <v>1</v>
      </c>
      <c r="B7" s="12" t="s">
        <v>561</v>
      </c>
      <c r="C7" s="168">
        <v>909097300928192</v>
      </c>
      <c r="D7" s="169">
        <v>5710500</v>
      </c>
      <c r="E7" s="87">
        <v>9279100</v>
      </c>
      <c r="F7" s="87">
        <f>E7-G7</f>
        <v>8871200</v>
      </c>
      <c r="G7" s="87">
        <v>407900</v>
      </c>
      <c r="H7" s="87"/>
    </row>
    <row r="8" spans="1:8" ht="18.75">
      <c r="A8" s="74"/>
      <c r="B8" s="12" t="s">
        <v>577</v>
      </c>
      <c r="C8" s="87"/>
      <c r="D8" s="87"/>
      <c r="E8" s="87"/>
      <c r="F8" s="87"/>
      <c r="G8" s="87"/>
      <c r="H8" s="87"/>
    </row>
    <row r="9" spans="1:8" ht="18.75">
      <c r="A9" s="74"/>
      <c r="B9" s="12"/>
      <c r="C9" s="106"/>
      <c r="D9" s="106"/>
      <c r="E9" s="87"/>
      <c r="F9" s="87"/>
      <c r="G9" s="87"/>
      <c r="H9" s="87"/>
    </row>
    <row r="10" spans="1:8" ht="18.75">
      <c r="A10" s="74"/>
      <c r="B10" s="173" t="s">
        <v>585</v>
      </c>
      <c r="C10" s="106"/>
      <c r="D10" s="106"/>
      <c r="E10" s="87"/>
      <c r="F10" s="87"/>
      <c r="G10" s="87"/>
      <c r="H10" s="87"/>
    </row>
    <row r="11" spans="1:8" ht="18.75">
      <c r="A11" s="74">
        <v>2</v>
      </c>
      <c r="B11" s="12" t="s">
        <v>561</v>
      </c>
      <c r="C11" s="170" t="s">
        <v>446</v>
      </c>
      <c r="D11" s="169">
        <v>5841320</v>
      </c>
      <c r="E11" s="87">
        <v>6102900</v>
      </c>
      <c r="F11" s="87">
        <f>E11-G11</f>
        <v>5552875</v>
      </c>
      <c r="G11" s="87">
        <v>550025</v>
      </c>
      <c r="H11" s="87"/>
    </row>
    <row r="12" spans="1:8" ht="18.75">
      <c r="A12" s="74"/>
      <c r="B12" s="12" t="s">
        <v>578</v>
      </c>
      <c r="C12" s="87"/>
      <c r="D12" s="87"/>
      <c r="E12" s="87"/>
      <c r="F12" s="87"/>
      <c r="G12" s="87"/>
      <c r="H12" s="87"/>
    </row>
    <row r="13" spans="1:8" ht="18.75">
      <c r="A13" s="74"/>
      <c r="B13" s="12"/>
      <c r="C13" s="87"/>
      <c r="D13" s="87"/>
      <c r="E13" s="87"/>
      <c r="F13" s="87"/>
      <c r="G13" s="87"/>
      <c r="H13" s="87"/>
    </row>
    <row r="14" spans="1:8" ht="18.75">
      <c r="A14" s="74">
        <v>3</v>
      </c>
      <c r="B14" s="12" t="s">
        <v>579</v>
      </c>
      <c r="C14" s="87"/>
      <c r="D14" s="87"/>
      <c r="E14" s="87"/>
      <c r="F14" s="87"/>
      <c r="G14" s="87"/>
      <c r="H14" s="87"/>
    </row>
    <row r="15" spans="1:8" ht="18.75">
      <c r="A15" s="74"/>
      <c r="B15" s="115" t="s">
        <v>434</v>
      </c>
      <c r="C15" s="170" t="s">
        <v>442</v>
      </c>
      <c r="D15" s="169">
        <v>5841320</v>
      </c>
      <c r="E15" s="87">
        <v>125000</v>
      </c>
      <c r="F15" s="87">
        <f>E15-G15</f>
        <v>124800</v>
      </c>
      <c r="G15" s="87">
        <v>200</v>
      </c>
      <c r="H15" s="87"/>
    </row>
    <row r="16" spans="1:8" ht="18.75">
      <c r="A16" s="74"/>
      <c r="B16" s="115" t="s">
        <v>435</v>
      </c>
      <c r="C16" s="170" t="s">
        <v>443</v>
      </c>
      <c r="D16" s="169">
        <v>5841320</v>
      </c>
      <c r="E16" s="87">
        <v>125000</v>
      </c>
      <c r="F16" s="87">
        <f>E16-G16</f>
        <v>118500</v>
      </c>
      <c r="G16" s="87">
        <v>6500</v>
      </c>
      <c r="H16" s="87"/>
    </row>
    <row r="17" spans="1:8" ht="18.75">
      <c r="A17" s="74"/>
      <c r="B17" s="115" t="s">
        <v>436</v>
      </c>
      <c r="C17" s="170" t="s">
        <v>444</v>
      </c>
      <c r="D17" s="169">
        <v>5841320</v>
      </c>
      <c r="E17" s="87">
        <v>125000</v>
      </c>
      <c r="F17" s="87">
        <f>E17-G17</f>
        <v>124500</v>
      </c>
      <c r="G17" s="87">
        <v>500</v>
      </c>
      <c r="H17" s="87"/>
    </row>
    <row r="18" spans="1:8" ht="18.75">
      <c r="A18" s="74"/>
      <c r="B18" s="12"/>
      <c r="C18" s="155"/>
      <c r="D18" s="155"/>
      <c r="E18" s="87"/>
      <c r="F18" s="87"/>
      <c r="G18" s="156"/>
      <c r="H18" s="156"/>
    </row>
    <row r="19" spans="1:8" ht="18.75">
      <c r="A19" s="74">
        <v>4</v>
      </c>
      <c r="B19" s="12" t="s">
        <v>580</v>
      </c>
      <c r="C19" s="87"/>
      <c r="D19" s="87"/>
      <c r="E19" s="87"/>
      <c r="F19" s="87"/>
      <c r="G19" s="87"/>
      <c r="H19" s="87"/>
    </row>
    <row r="20" spans="1:8" ht="18.75">
      <c r="A20" s="74"/>
      <c r="B20" s="12" t="s">
        <v>581</v>
      </c>
      <c r="C20" s="170" t="s">
        <v>445</v>
      </c>
      <c r="D20" s="169">
        <v>5841320</v>
      </c>
      <c r="E20" s="87">
        <v>741000</v>
      </c>
      <c r="F20" s="87">
        <f>E20-G20</f>
        <v>570000</v>
      </c>
      <c r="G20" s="87">
        <v>171000</v>
      </c>
      <c r="H20" s="87"/>
    </row>
    <row r="21" spans="1:8" ht="18.75">
      <c r="A21" s="74"/>
      <c r="B21" s="12" t="s">
        <v>582</v>
      </c>
      <c r="C21" s="170" t="s">
        <v>441</v>
      </c>
      <c r="D21" s="169">
        <v>5841320</v>
      </c>
      <c r="E21" s="87">
        <v>395000</v>
      </c>
      <c r="F21" s="87">
        <f>E21-G21</f>
        <v>392000</v>
      </c>
      <c r="G21" s="87">
        <v>3000</v>
      </c>
      <c r="H21" s="87"/>
    </row>
    <row r="22" spans="1:8" ht="18.75">
      <c r="A22" s="74"/>
      <c r="B22" s="12"/>
      <c r="C22" s="87"/>
      <c r="D22" s="87"/>
      <c r="E22" s="87"/>
      <c r="F22" s="87"/>
      <c r="G22" s="87"/>
      <c r="H22" s="87"/>
    </row>
    <row r="23" spans="1:8" ht="18.75">
      <c r="A23" s="74"/>
      <c r="B23" s="12"/>
      <c r="C23" s="87"/>
      <c r="D23" s="87"/>
      <c r="E23" s="87"/>
      <c r="F23" s="87"/>
      <c r="G23" s="87"/>
      <c r="H23" s="87"/>
    </row>
    <row r="24" spans="1:8" ht="18.75">
      <c r="A24" s="90"/>
      <c r="B24" s="79"/>
      <c r="C24" s="91"/>
      <c r="D24" s="91"/>
      <c r="E24" s="91"/>
      <c r="F24" s="91"/>
      <c r="G24" s="91"/>
      <c r="H24" s="91"/>
    </row>
    <row r="25" spans="1:8" ht="18.75">
      <c r="A25" s="64"/>
      <c r="B25" s="7" t="s">
        <v>6</v>
      </c>
      <c r="C25" s="86"/>
      <c r="D25" s="86"/>
      <c r="E25" s="86">
        <f>SUM(E7:E24)</f>
        <v>16893000</v>
      </c>
      <c r="F25" s="86">
        <f>SUM(F7:F24)</f>
        <v>15753875</v>
      </c>
      <c r="G25" s="172">
        <f>SUM(G7:G24)</f>
        <v>1139125</v>
      </c>
      <c r="H25" s="86"/>
    </row>
    <row r="26" spans="1:7" ht="18.75">
      <c r="A26" s="522"/>
      <c r="B26" s="522"/>
      <c r="C26" s="522"/>
      <c r="D26" s="522"/>
      <c r="E26" s="522"/>
      <c r="F26" s="124"/>
      <c r="G26" s="124"/>
    </row>
    <row r="27" spans="1:7" ht="18.75">
      <c r="A27" s="124"/>
      <c r="B27" s="124"/>
      <c r="C27" s="124"/>
      <c r="D27" s="124"/>
      <c r="E27" s="124"/>
      <c r="F27" s="124"/>
      <c r="G27" s="124"/>
    </row>
    <row r="28" spans="1:7" ht="18.75">
      <c r="A28" s="124"/>
      <c r="B28" s="124"/>
      <c r="C28" s="124"/>
      <c r="D28" s="124"/>
      <c r="E28" s="124"/>
      <c r="F28" s="124"/>
      <c r="G28" s="174">
        <f>G25-G7</f>
        <v>731225</v>
      </c>
    </row>
    <row r="29" spans="1:7" ht="18.75">
      <c r="A29" s="124"/>
      <c r="B29" s="124"/>
      <c r="C29" s="124"/>
      <c r="D29" s="124"/>
      <c r="E29" s="124"/>
      <c r="F29" s="124"/>
      <c r="G29" s="124"/>
    </row>
    <row r="30" spans="1:7" ht="18.75">
      <c r="A30" s="124"/>
      <c r="B30" s="124"/>
      <c r="C30" s="124"/>
      <c r="D30" s="124"/>
      <c r="E30" s="124"/>
      <c r="F30" s="124"/>
      <c r="G30" s="124"/>
    </row>
    <row r="31" spans="1:7" ht="18.75">
      <c r="A31" s="124"/>
      <c r="B31" s="124"/>
      <c r="C31" s="124"/>
      <c r="D31" s="124"/>
      <c r="E31" s="124"/>
      <c r="F31" s="124"/>
      <c r="G31" s="124"/>
    </row>
    <row r="32" spans="1:7" ht="18.75">
      <c r="A32" s="124"/>
      <c r="B32" s="124"/>
      <c r="C32" s="124"/>
      <c r="D32" s="124"/>
      <c r="E32" s="124"/>
      <c r="F32" s="124"/>
      <c r="G32" s="124"/>
    </row>
    <row r="33" spans="1:7" ht="18.75">
      <c r="A33" s="124"/>
      <c r="B33" s="124"/>
      <c r="C33" s="124"/>
      <c r="D33" s="124"/>
      <c r="E33" s="124"/>
      <c r="F33" s="124"/>
      <c r="G33" s="124"/>
    </row>
    <row r="34" spans="1:7" ht="18.75">
      <c r="A34" s="124"/>
      <c r="B34" s="124"/>
      <c r="C34" s="124"/>
      <c r="D34" s="124"/>
      <c r="E34" s="124"/>
      <c r="F34" s="124"/>
      <c r="G34" s="124"/>
    </row>
    <row r="35" spans="1:7" ht="18.75">
      <c r="A35" s="124"/>
      <c r="B35" s="124"/>
      <c r="C35" s="124"/>
      <c r="D35" s="124"/>
      <c r="E35" s="124"/>
      <c r="F35" s="124"/>
      <c r="G35" s="124"/>
    </row>
    <row r="36" spans="1:7" ht="18.75">
      <c r="A36" s="124"/>
      <c r="B36" s="124"/>
      <c r="C36" s="124"/>
      <c r="D36" s="124"/>
      <c r="E36" s="124"/>
      <c r="F36" s="124"/>
      <c r="G36" s="124"/>
    </row>
    <row r="37" spans="1:7" ht="18.75">
      <c r="A37" s="124"/>
      <c r="B37" s="124"/>
      <c r="C37" s="124"/>
      <c r="D37" s="124"/>
      <c r="E37" s="124"/>
      <c r="F37" s="124"/>
      <c r="G37" s="124"/>
    </row>
    <row r="38" spans="1:7" ht="18.75">
      <c r="A38" s="124"/>
      <c r="B38" s="124"/>
      <c r="C38" s="124"/>
      <c r="D38" s="124"/>
      <c r="E38" s="124"/>
      <c r="F38" s="124"/>
      <c r="G38" s="124"/>
    </row>
    <row r="39" spans="1:7" ht="18.75">
      <c r="A39" s="124"/>
      <c r="B39" s="124"/>
      <c r="C39" s="124"/>
      <c r="D39" s="124"/>
      <c r="E39" s="124"/>
      <c r="F39" s="124"/>
      <c r="G39" s="124"/>
    </row>
    <row r="40" spans="1:7" ht="18.75">
      <c r="A40" s="124"/>
      <c r="B40" s="124"/>
      <c r="C40" s="124"/>
      <c r="D40" s="124"/>
      <c r="E40" s="124"/>
      <c r="F40" s="124"/>
      <c r="G40" s="124"/>
    </row>
    <row r="41" spans="1:7" ht="18.75">
      <c r="A41" s="124"/>
      <c r="B41" s="124"/>
      <c r="C41" s="124"/>
      <c r="D41" s="124"/>
      <c r="E41" s="124"/>
      <c r="F41" s="124"/>
      <c r="G41" s="124"/>
    </row>
    <row r="42" spans="1:7" ht="18.75">
      <c r="A42" s="124"/>
      <c r="B42" s="124"/>
      <c r="C42" s="124"/>
      <c r="D42" s="124"/>
      <c r="E42" s="124"/>
      <c r="F42" s="124"/>
      <c r="G42" s="124"/>
    </row>
    <row r="43" spans="1:7" ht="18.75">
      <c r="A43" s="124"/>
      <c r="B43" s="124"/>
      <c r="C43" s="124"/>
      <c r="D43" s="124"/>
      <c r="E43" s="124"/>
      <c r="F43" s="124"/>
      <c r="G43" s="124"/>
    </row>
    <row r="44" spans="1:7" ht="18.75">
      <c r="A44" s="124"/>
      <c r="B44" s="124"/>
      <c r="C44" s="124"/>
      <c r="D44" s="124"/>
      <c r="E44" s="124"/>
      <c r="F44" s="124"/>
      <c r="G44" s="124"/>
    </row>
    <row r="46" spans="1:7" ht="18.75">
      <c r="A46" s="9"/>
      <c r="B46" s="9"/>
      <c r="C46" s="84"/>
      <c r="D46" s="84"/>
      <c r="E46" s="84"/>
      <c r="F46" s="167"/>
      <c r="G46" s="167"/>
    </row>
    <row r="47" spans="1:7" ht="18.75">
      <c r="A47" s="6"/>
      <c r="B47" s="88"/>
      <c r="C47" s="85"/>
      <c r="D47" s="85"/>
      <c r="E47" s="85"/>
      <c r="F47" s="166"/>
      <c r="G47" s="166"/>
    </row>
    <row r="48" spans="1:7" ht="18.75">
      <c r="A48" s="74"/>
      <c r="B48" s="12"/>
      <c r="C48" s="87"/>
      <c r="D48" s="87"/>
      <c r="E48" s="87"/>
      <c r="F48" s="166"/>
      <c r="G48" s="166"/>
    </row>
    <row r="49" spans="1:7" ht="18.75">
      <c r="A49" s="74"/>
      <c r="B49" s="12"/>
      <c r="C49" s="87"/>
      <c r="D49" s="87"/>
      <c r="E49" s="87"/>
      <c r="F49" s="166"/>
      <c r="G49" s="166"/>
    </row>
    <row r="50" spans="1:7" ht="18.75">
      <c r="A50" s="74"/>
      <c r="B50" s="12"/>
      <c r="C50" s="87"/>
      <c r="D50" s="87"/>
      <c r="E50" s="87"/>
      <c r="F50" s="166"/>
      <c r="G50" s="166"/>
    </row>
    <row r="51" spans="1:7" ht="18.75">
      <c r="A51" s="74"/>
      <c r="B51" s="12"/>
      <c r="C51" s="87"/>
      <c r="D51" s="87"/>
      <c r="E51" s="87"/>
      <c r="F51" s="166"/>
      <c r="G51" s="166"/>
    </row>
    <row r="52" spans="1:7" ht="18.75">
      <c r="A52" s="74"/>
      <c r="B52" s="12"/>
      <c r="C52" s="87"/>
      <c r="D52" s="87"/>
      <c r="E52" s="87"/>
      <c r="F52" s="166"/>
      <c r="G52" s="166"/>
    </row>
    <row r="53" spans="1:7" ht="18.75">
      <c r="A53" s="74"/>
      <c r="B53" s="12"/>
      <c r="C53" s="87"/>
      <c r="D53" s="87"/>
      <c r="E53" s="87"/>
      <c r="F53" s="166"/>
      <c r="G53" s="166"/>
    </row>
    <row r="54" spans="1:7" ht="18.75">
      <c r="A54" s="74"/>
      <c r="B54" s="12"/>
      <c r="C54" s="87"/>
      <c r="D54" s="87"/>
      <c r="E54" s="87"/>
      <c r="F54" s="166"/>
      <c r="G54" s="166"/>
    </row>
    <row r="55" spans="1:7" ht="18.75">
      <c r="A55" s="74"/>
      <c r="B55" s="12"/>
      <c r="C55" s="87"/>
      <c r="D55" s="87"/>
      <c r="E55" s="87"/>
      <c r="F55" s="166"/>
      <c r="G55" s="166"/>
    </row>
    <row r="56" spans="1:7" ht="18.75">
      <c r="A56" s="74"/>
      <c r="B56" s="12"/>
      <c r="C56" s="87"/>
      <c r="D56" s="87"/>
      <c r="E56" s="87"/>
      <c r="F56" s="166"/>
      <c r="G56" s="166"/>
    </row>
    <row r="57" spans="1:7" ht="18.75">
      <c r="A57" s="74"/>
      <c r="B57" s="12"/>
      <c r="C57" s="87"/>
      <c r="D57" s="87"/>
      <c r="E57" s="87"/>
      <c r="F57" s="166"/>
      <c r="G57" s="166"/>
    </row>
    <row r="58" spans="1:7" ht="18.75">
      <c r="A58" s="74"/>
      <c r="B58" s="12"/>
      <c r="C58" s="87"/>
      <c r="D58" s="87"/>
      <c r="E58" s="87"/>
      <c r="F58" s="166"/>
      <c r="G58" s="166"/>
    </row>
    <row r="59" spans="1:7" ht="18.75">
      <c r="A59" s="74"/>
      <c r="B59" s="12"/>
      <c r="C59" s="87"/>
      <c r="D59" s="87"/>
      <c r="E59" s="87"/>
      <c r="F59" s="166"/>
      <c r="G59" s="166"/>
    </row>
    <row r="60" spans="1:7" ht="18.75">
      <c r="A60" s="74">
        <v>13</v>
      </c>
      <c r="B60" s="12" t="s">
        <v>271</v>
      </c>
      <c r="C60" s="87">
        <v>15800</v>
      </c>
      <c r="D60" s="87"/>
      <c r="E60" s="87"/>
      <c r="F60" s="166"/>
      <c r="G60" s="166"/>
    </row>
    <row r="61" spans="1:7" ht="18.75">
      <c r="A61" s="74">
        <v>14</v>
      </c>
      <c r="B61" s="12" t="s">
        <v>272</v>
      </c>
      <c r="C61" s="87">
        <v>15800</v>
      </c>
      <c r="D61" s="87"/>
      <c r="E61" s="87"/>
      <c r="F61" s="166"/>
      <c r="G61" s="166"/>
    </row>
    <row r="62" spans="1:7" ht="18.75">
      <c r="A62" s="74">
        <v>15</v>
      </c>
      <c r="B62" s="12" t="s">
        <v>273</v>
      </c>
      <c r="C62" s="87">
        <v>15800</v>
      </c>
      <c r="D62" s="87"/>
      <c r="E62" s="87"/>
      <c r="F62" s="166"/>
      <c r="G62" s="166"/>
    </row>
    <row r="63" spans="1:7" ht="18.75">
      <c r="A63" s="74">
        <v>16</v>
      </c>
      <c r="B63" s="12" t="s">
        <v>274</v>
      </c>
      <c r="C63" s="87">
        <v>18960</v>
      </c>
      <c r="D63" s="87"/>
      <c r="E63" s="87"/>
      <c r="F63" s="166"/>
      <c r="G63" s="166"/>
    </row>
    <row r="64" spans="1:7" ht="18.75">
      <c r="A64" s="74">
        <v>17</v>
      </c>
      <c r="B64" s="12" t="s">
        <v>275</v>
      </c>
      <c r="C64" s="87">
        <v>15800</v>
      </c>
      <c r="D64" s="87"/>
      <c r="E64" s="87"/>
      <c r="F64" s="166"/>
      <c r="G64" s="166"/>
    </row>
    <row r="65" spans="1:7" ht="18.75">
      <c r="A65" s="74">
        <v>18</v>
      </c>
      <c r="B65" s="12" t="s">
        <v>276</v>
      </c>
      <c r="C65" s="87">
        <v>15800</v>
      </c>
      <c r="D65" s="87"/>
      <c r="E65" s="87"/>
      <c r="F65" s="166"/>
      <c r="G65" s="166"/>
    </row>
    <row r="66" spans="1:7" ht="18.75">
      <c r="A66" s="74">
        <v>19</v>
      </c>
      <c r="B66" s="12" t="s">
        <v>277</v>
      </c>
      <c r="C66" s="87">
        <v>15800</v>
      </c>
      <c r="D66" s="87"/>
      <c r="E66" s="87"/>
      <c r="F66" s="166"/>
      <c r="G66" s="166"/>
    </row>
    <row r="67" spans="1:7" ht="18.75">
      <c r="A67" s="74"/>
      <c r="B67" s="12"/>
      <c r="C67" s="87"/>
      <c r="D67" s="87"/>
      <c r="E67" s="87"/>
      <c r="F67" s="166"/>
      <c r="G67" s="166"/>
    </row>
    <row r="68" spans="1:7" ht="18.75">
      <c r="A68" s="74"/>
      <c r="B68" s="89" t="s">
        <v>282</v>
      </c>
      <c r="C68" s="87"/>
      <c r="D68" s="87"/>
      <c r="E68" s="87"/>
      <c r="F68" s="166"/>
      <c r="G68" s="166"/>
    </row>
    <row r="69" spans="1:7" ht="18.75">
      <c r="A69" s="74">
        <v>1</v>
      </c>
      <c r="B69" s="12" t="s">
        <v>278</v>
      </c>
      <c r="C69" s="87">
        <v>16800</v>
      </c>
      <c r="D69" s="87"/>
      <c r="E69" s="87"/>
      <c r="F69" s="166"/>
      <c r="G69" s="166"/>
    </row>
    <row r="70" spans="1:7" ht="18.75">
      <c r="A70" s="74">
        <v>2</v>
      </c>
      <c r="B70" s="12" t="s">
        <v>279</v>
      </c>
      <c r="C70" s="87">
        <v>10080</v>
      </c>
      <c r="D70" s="87"/>
      <c r="E70" s="87"/>
      <c r="F70" s="166"/>
      <c r="G70" s="166"/>
    </row>
    <row r="71" spans="1:7" ht="18.75">
      <c r="A71" s="74">
        <v>3</v>
      </c>
      <c r="B71" s="12" t="s">
        <v>280</v>
      </c>
      <c r="C71" s="87">
        <v>15120</v>
      </c>
      <c r="D71" s="87"/>
      <c r="E71" s="87"/>
      <c r="F71" s="166"/>
      <c r="G71" s="166"/>
    </row>
    <row r="72" spans="1:7" ht="18.75">
      <c r="A72" s="74">
        <v>4</v>
      </c>
      <c r="B72" s="12" t="s">
        <v>281</v>
      </c>
      <c r="C72" s="87">
        <v>11760</v>
      </c>
      <c r="D72" s="87"/>
      <c r="E72" s="87"/>
      <c r="F72" s="166"/>
      <c r="G72" s="166"/>
    </row>
    <row r="73" spans="1:7" ht="18.75">
      <c r="A73" s="74"/>
      <c r="B73" s="12"/>
      <c r="C73" s="87"/>
      <c r="D73" s="87"/>
      <c r="E73" s="87"/>
      <c r="F73" s="166"/>
      <c r="G73" s="166"/>
    </row>
    <row r="74" spans="1:7" ht="18.75">
      <c r="A74" s="74"/>
      <c r="B74" s="89" t="s">
        <v>316</v>
      </c>
      <c r="C74" s="87"/>
      <c r="D74" s="87"/>
      <c r="E74" s="87"/>
      <c r="F74" s="166"/>
      <c r="G74" s="166"/>
    </row>
    <row r="75" spans="1:7" ht="18.75">
      <c r="A75" s="74">
        <v>1</v>
      </c>
      <c r="B75" s="12" t="s">
        <v>317</v>
      </c>
      <c r="C75" s="87">
        <v>2000</v>
      </c>
      <c r="D75" s="87"/>
      <c r="E75" s="87"/>
      <c r="F75" s="166"/>
      <c r="G75" s="166"/>
    </row>
    <row r="76" spans="1:7" ht="18.75">
      <c r="A76" s="74">
        <v>2</v>
      </c>
      <c r="B76" s="12" t="s">
        <v>115</v>
      </c>
      <c r="C76" s="87">
        <v>2000</v>
      </c>
      <c r="D76" s="87"/>
      <c r="E76" s="87"/>
      <c r="F76" s="166"/>
      <c r="G76" s="166"/>
    </row>
    <row r="77" spans="1:7" ht="18.75">
      <c r="A77" s="74">
        <v>3</v>
      </c>
      <c r="B77" s="12" t="s">
        <v>318</v>
      </c>
      <c r="C77" s="87">
        <v>2000</v>
      </c>
      <c r="D77" s="87"/>
      <c r="E77" s="87"/>
      <c r="F77" s="166"/>
      <c r="G77" s="166"/>
    </row>
    <row r="78" spans="1:7" ht="18.75">
      <c r="A78" s="74">
        <v>4</v>
      </c>
      <c r="B78" s="12" t="s">
        <v>319</v>
      </c>
      <c r="C78" s="87">
        <v>2000</v>
      </c>
      <c r="D78" s="87"/>
      <c r="E78" s="87"/>
      <c r="F78" s="166"/>
      <c r="G78" s="166"/>
    </row>
    <row r="79" spans="1:7" ht="18.75">
      <c r="A79" s="74">
        <v>5</v>
      </c>
      <c r="B79" s="12" t="s">
        <v>279</v>
      </c>
      <c r="C79" s="87">
        <v>2000</v>
      </c>
      <c r="D79" s="87"/>
      <c r="E79" s="87"/>
      <c r="F79" s="166"/>
      <c r="G79" s="166"/>
    </row>
    <row r="80" spans="1:7" ht="18.75">
      <c r="A80" s="74">
        <v>6</v>
      </c>
      <c r="B80" s="12" t="s">
        <v>320</v>
      </c>
      <c r="C80" s="87">
        <v>2000</v>
      </c>
      <c r="D80" s="87"/>
      <c r="E80" s="87"/>
      <c r="F80" s="166"/>
      <c r="G80" s="166"/>
    </row>
    <row r="81" spans="1:7" ht="18.75">
      <c r="A81" s="74">
        <v>7</v>
      </c>
      <c r="B81" s="12" t="s">
        <v>321</v>
      </c>
      <c r="C81" s="87">
        <v>2000</v>
      </c>
      <c r="D81" s="87"/>
      <c r="E81" s="87"/>
      <c r="F81" s="166"/>
      <c r="G81" s="166"/>
    </row>
    <row r="82" spans="1:7" ht="18.75">
      <c r="A82" s="74">
        <v>8</v>
      </c>
      <c r="B82" s="12" t="s">
        <v>322</v>
      </c>
      <c r="C82" s="87">
        <v>2000</v>
      </c>
      <c r="D82" s="87"/>
      <c r="E82" s="87"/>
      <c r="F82" s="166"/>
      <c r="G82" s="166"/>
    </row>
    <row r="83" spans="1:7" ht="18.75">
      <c r="A83" s="74">
        <v>9</v>
      </c>
      <c r="B83" s="12" t="s">
        <v>270</v>
      </c>
      <c r="C83" s="87">
        <v>2000</v>
      </c>
      <c r="D83" s="87"/>
      <c r="E83" s="87"/>
      <c r="F83" s="166"/>
      <c r="G83" s="166"/>
    </row>
    <row r="84" spans="1:7" ht="18.75">
      <c r="A84" s="74">
        <v>10</v>
      </c>
      <c r="B84" s="12" t="s">
        <v>289</v>
      </c>
      <c r="C84" s="87">
        <v>2000</v>
      </c>
      <c r="D84" s="87"/>
      <c r="E84" s="87"/>
      <c r="F84" s="166"/>
      <c r="G84" s="166"/>
    </row>
    <row r="85" spans="1:7" ht="18.75">
      <c r="A85" s="74">
        <v>11</v>
      </c>
      <c r="B85" s="12" t="s">
        <v>323</v>
      </c>
      <c r="C85" s="87">
        <v>2000</v>
      </c>
      <c r="D85" s="87"/>
      <c r="E85" s="87"/>
      <c r="F85" s="166"/>
      <c r="G85" s="166"/>
    </row>
    <row r="86" spans="1:7" ht="18.75">
      <c r="A86" s="74"/>
      <c r="B86" s="12"/>
      <c r="C86" s="87"/>
      <c r="D86" s="87"/>
      <c r="E86" s="87"/>
      <c r="F86" s="166"/>
      <c r="G86" s="166"/>
    </row>
    <row r="87" spans="1:7" ht="18.75">
      <c r="A87" s="90"/>
      <c r="B87" s="79"/>
      <c r="C87" s="91"/>
      <c r="D87" s="91"/>
      <c r="E87" s="91"/>
      <c r="F87" s="166"/>
      <c r="G87" s="166"/>
    </row>
    <row r="88" spans="1:7" ht="18.75">
      <c r="A88" s="519" t="s">
        <v>234</v>
      </c>
      <c r="B88" s="519"/>
      <c r="C88" s="519"/>
      <c r="D88" s="519"/>
      <c r="E88" s="519"/>
      <c r="F88" s="2"/>
      <c r="G88" s="2"/>
    </row>
    <row r="89" ht="18.75">
      <c r="A89" s="1" t="s">
        <v>235</v>
      </c>
    </row>
    <row r="90" spans="1:7" ht="18.75">
      <c r="A90" s="9" t="s">
        <v>8</v>
      </c>
      <c r="B90" s="9" t="s">
        <v>4</v>
      </c>
      <c r="C90" s="84" t="s">
        <v>28</v>
      </c>
      <c r="D90" s="84"/>
      <c r="E90" s="84" t="s">
        <v>3</v>
      </c>
      <c r="F90" s="167"/>
      <c r="G90" s="167"/>
    </row>
    <row r="91" spans="1:7" ht="18.75">
      <c r="A91" s="74"/>
      <c r="B91" s="89" t="s">
        <v>327</v>
      </c>
      <c r="C91" s="87"/>
      <c r="D91" s="87"/>
      <c r="E91" s="87"/>
      <c r="F91" s="166"/>
      <c r="G91" s="166"/>
    </row>
    <row r="92" spans="1:7" ht="18.75">
      <c r="A92" s="74">
        <v>1</v>
      </c>
      <c r="B92" s="12" t="s">
        <v>288</v>
      </c>
      <c r="C92" s="87">
        <v>2400</v>
      </c>
      <c r="D92" s="87"/>
      <c r="E92" s="87"/>
      <c r="F92" s="166"/>
      <c r="G92" s="166"/>
    </row>
    <row r="93" spans="1:7" ht="18.75">
      <c r="A93" s="74">
        <v>2</v>
      </c>
      <c r="B93" s="12" t="s">
        <v>324</v>
      </c>
      <c r="C93" s="87">
        <v>2400</v>
      </c>
      <c r="D93" s="87"/>
      <c r="E93" s="87"/>
      <c r="F93" s="166"/>
      <c r="G93" s="166"/>
    </row>
    <row r="94" spans="1:7" ht="18.75">
      <c r="A94" s="74">
        <v>3</v>
      </c>
      <c r="B94" s="12" t="s">
        <v>325</v>
      </c>
      <c r="C94" s="87">
        <v>2400</v>
      </c>
      <c r="D94" s="87"/>
      <c r="E94" s="87"/>
      <c r="F94" s="166"/>
      <c r="G94" s="166"/>
    </row>
    <row r="95" spans="1:7" ht="18.75">
      <c r="A95" s="74">
        <v>4</v>
      </c>
      <c r="B95" s="12" t="s">
        <v>326</v>
      </c>
      <c r="C95" s="87">
        <v>2400</v>
      </c>
      <c r="D95" s="87"/>
      <c r="E95" s="87"/>
      <c r="F95" s="166"/>
      <c r="G95" s="166"/>
    </row>
    <row r="96" spans="1:7" ht="18.75">
      <c r="A96" s="74">
        <v>5</v>
      </c>
      <c r="B96" s="12" t="s">
        <v>290</v>
      </c>
      <c r="C96" s="87">
        <v>2400</v>
      </c>
      <c r="D96" s="87"/>
      <c r="E96" s="87"/>
      <c r="F96" s="166"/>
      <c r="G96" s="166"/>
    </row>
    <row r="97" spans="1:7" ht="18.75">
      <c r="A97" s="74"/>
      <c r="B97" s="12"/>
      <c r="C97" s="87"/>
      <c r="D97" s="87"/>
      <c r="E97" s="87"/>
      <c r="F97" s="166"/>
      <c r="G97" s="166"/>
    </row>
    <row r="98" spans="1:7" ht="18.75">
      <c r="A98" s="74"/>
      <c r="B98" s="89" t="s">
        <v>328</v>
      </c>
      <c r="C98" s="87"/>
      <c r="D98" s="87"/>
      <c r="E98" s="87"/>
      <c r="F98" s="166"/>
      <c r="G98" s="166"/>
    </row>
    <row r="99" spans="1:7" ht="18.75">
      <c r="A99" s="74">
        <v>1</v>
      </c>
      <c r="B99" s="12" t="s">
        <v>329</v>
      </c>
      <c r="C99" s="87">
        <v>12000</v>
      </c>
      <c r="D99" s="87"/>
      <c r="E99" s="87"/>
      <c r="F99" s="166"/>
      <c r="G99" s="166"/>
    </row>
    <row r="100" spans="1:7" ht="18.75">
      <c r="A100" s="74">
        <v>2</v>
      </c>
      <c r="B100" s="12" t="s">
        <v>330</v>
      </c>
      <c r="C100" s="87">
        <v>42850</v>
      </c>
      <c r="D100" s="87"/>
      <c r="E100" s="87"/>
      <c r="F100" s="166"/>
      <c r="G100" s="166"/>
    </row>
    <row r="101" spans="1:7" ht="18.75">
      <c r="A101" s="74"/>
      <c r="B101" s="12"/>
      <c r="C101" s="87"/>
      <c r="D101" s="87"/>
      <c r="E101" s="87"/>
      <c r="F101" s="166"/>
      <c r="G101" s="166"/>
    </row>
    <row r="102" spans="1:7" ht="18.75">
      <c r="A102" s="74"/>
      <c r="B102" s="89" t="s">
        <v>292</v>
      </c>
      <c r="C102" s="87"/>
      <c r="D102" s="87"/>
      <c r="E102" s="87"/>
      <c r="F102" s="166"/>
      <c r="G102" s="166"/>
    </row>
    <row r="103" spans="1:7" ht="18.75">
      <c r="A103" s="74">
        <v>1</v>
      </c>
      <c r="B103" s="12" t="s">
        <v>75</v>
      </c>
      <c r="C103" s="87">
        <v>19000</v>
      </c>
      <c r="D103" s="87"/>
      <c r="E103" s="87"/>
      <c r="F103" s="166"/>
      <c r="G103" s="166"/>
    </row>
    <row r="104" spans="1:7" ht="18.75">
      <c r="A104" s="74">
        <v>2</v>
      </c>
      <c r="B104" s="12" t="s">
        <v>293</v>
      </c>
      <c r="C104" s="87">
        <v>15000</v>
      </c>
      <c r="D104" s="87"/>
      <c r="E104" s="87"/>
      <c r="F104" s="166"/>
      <c r="G104" s="166"/>
    </row>
    <row r="105" spans="1:7" ht="18.75">
      <c r="A105" s="74">
        <v>3</v>
      </c>
      <c r="B105" s="12" t="s">
        <v>294</v>
      </c>
      <c r="C105" s="87">
        <v>55500</v>
      </c>
      <c r="D105" s="87"/>
      <c r="E105" s="87"/>
      <c r="F105" s="166"/>
      <c r="G105" s="166"/>
    </row>
    <row r="106" spans="1:7" ht="18.75">
      <c r="A106" s="74">
        <v>4</v>
      </c>
      <c r="B106" s="12" t="s">
        <v>295</v>
      </c>
      <c r="C106" s="87">
        <v>43500</v>
      </c>
      <c r="D106" s="87"/>
      <c r="E106" s="87"/>
      <c r="F106" s="166"/>
      <c r="G106" s="166"/>
    </row>
    <row r="107" spans="1:7" ht="18.75">
      <c r="A107" s="74">
        <v>5</v>
      </c>
      <c r="B107" s="12" t="s">
        <v>296</v>
      </c>
      <c r="C107" s="87">
        <v>69000</v>
      </c>
      <c r="D107" s="87"/>
      <c r="E107" s="87"/>
      <c r="F107" s="166"/>
      <c r="G107" s="166"/>
    </row>
    <row r="108" spans="1:7" ht="18.75">
      <c r="A108" s="74">
        <v>6</v>
      </c>
      <c r="B108" s="12" t="s">
        <v>289</v>
      </c>
      <c r="C108" s="87">
        <v>54000</v>
      </c>
      <c r="D108" s="87"/>
      <c r="E108" s="87"/>
      <c r="F108" s="166"/>
      <c r="G108" s="166"/>
    </row>
    <row r="109" spans="1:7" ht="18.75">
      <c r="A109" s="74">
        <v>7</v>
      </c>
      <c r="B109" s="12" t="s">
        <v>297</v>
      </c>
      <c r="C109" s="87">
        <v>170000</v>
      </c>
      <c r="D109" s="87"/>
      <c r="E109" s="87"/>
      <c r="F109" s="166"/>
      <c r="G109" s="166"/>
    </row>
    <row r="110" spans="1:7" ht="18.75">
      <c r="A110" s="74">
        <v>8</v>
      </c>
      <c r="B110" s="12" t="s">
        <v>298</v>
      </c>
      <c r="C110" s="87">
        <v>75000</v>
      </c>
      <c r="D110" s="87"/>
      <c r="E110" s="87"/>
      <c r="F110" s="166"/>
      <c r="G110" s="166"/>
    </row>
    <row r="111" spans="1:10" ht="18.75">
      <c r="A111" s="74">
        <v>9</v>
      </c>
      <c r="B111" s="12" t="s">
        <v>299</v>
      </c>
      <c r="C111" s="87">
        <v>16500</v>
      </c>
      <c r="D111" s="87"/>
      <c r="E111" s="87"/>
      <c r="F111" s="166"/>
      <c r="G111" s="166"/>
      <c r="J111" s="1">
        <v>40091.98</v>
      </c>
    </row>
    <row r="112" spans="1:10" ht="18.75">
      <c r="A112" s="74">
        <v>10</v>
      </c>
      <c r="B112" s="12" t="s">
        <v>300</v>
      </c>
      <c r="C112" s="87">
        <v>17000</v>
      </c>
      <c r="D112" s="87"/>
      <c r="E112" s="87"/>
      <c r="F112" s="166"/>
      <c r="G112" s="166"/>
      <c r="J112" s="1">
        <v>1206</v>
      </c>
    </row>
    <row r="113" spans="1:7" ht="18.75">
      <c r="A113" s="74">
        <v>11</v>
      </c>
      <c r="B113" s="12" t="s">
        <v>301</v>
      </c>
      <c r="C113" s="87">
        <v>45000</v>
      </c>
      <c r="D113" s="87"/>
      <c r="E113" s="87"/>
      <c r="F113" s="166"/>
      <c r="G113" s="166"/>
    </row>
    <row r="114" spans="1:7" ht="18.75">
      <c r="A114" s="74">
        <v>12</v>
      </c>
      <c r="B114" s="12" t="s">
        <v>302</v>
      </c>
      <c r="C114" s="87">
        <v>19500</v>
      </c>
      <c r="D114" s="87"/>
      <c r="E114" s="87"/>
      <c r="F114" s="166"/>
      <c r="G114" s="166"/>
    </row>
    <row r="115" spans="1:7" ht="18.75">
      <c r="A115" s="74">
        <v>13</v>
      </c>
      <c r="B115" s="12" t="s">
        <v>73</v>
      </c>
      <c r="C115" s="87">
        <v>48000</v>
      </c>
      <c r="D115" s="87"/>
      <c r="E115" s="87"/>
      <c r="F115" s="166"/>
      <c r="G115" s="166"/>
    </row>
    <row r="116" spans="1:7" ht="18.75">
      <c r="A116" s="74">
        <v>14</v>
      </c>
      <c r="B116" s="12" t="s">
        <v>74</v>
      </c>
      <c r="C116" s="87">
        <v>36000</v>
      </c>
      <c r="D116" s="87"/>
      <c r="E116" s="87"/>
      <c r="F116" s="166"/>
      <c r="G116" s="166"/>
    </row>
    <row r="117" spans="1:7" ht="18.75">
      <c r="A117" s="74">
        <v>15</v>
      </c>
      <c r="B117" s="12" t="s">
        <v>303</v>
      </c>
      <c r="C117" s="87">
        <v>15000</v>
      </c>
      <c r="D117" s="87"/>
      <c r="E117" s="87"/>
      <c r="F117" s="166"/>
      <c r="G117" s="166"/>
    </row>
    <row r="118" spans="1:7" ht="18.75">
      <c r="A118" s="74">
        <v>16</v>
      </c>
      <c r="B118" s="12" t="s">
        <v>304</v>
      </c>
      <c r="C118" s="87">
        <v>43500</v>
      </c>
      <c r="D118" s="87"/>
      <c r="E118" s="87"/>
      <c r="F118" s="166"/>
      <c r="G118" s="166"/>
    </row>
    <row r="119" spans="1:7" ht="18.75">
      <c r="A119" s="74">
        <v>17</v>
      </c>
      <c r="B119" s="12" t="s">
        <v>72</v>
      </c>
      <c r="C119" s="87">
        <v>36000</v>
      </c>
      <c r="D119" s="87"/>
      <c r="E119" s="87"/>
      <c r="F119" s="166"/>
      <c r="G119" s="166"/>
    </row>
    <row r="120" spans="1:7" ht="18.75">
      <c r="A120" s="74">
        <v>18</v>
      </c>
      <c r="B120" s="12" t="s">
        <v>287</v>
      </c>
      <c r="C120" s="87">
        <v>39000</v>
      </c>
      <c r="D120" s="87"/>
      <c r="E120" s="87"/>
      <c r="F120" s="166"/>
      <c r="G120" s="166"/>
    </row>
    <row r="121" spans="1:7" ht="18.75">
      <c r="A121" s="74">
        <v>19</v>
      </c>
      <c r="B121" s="12" t="s">
        <v>305</v>
      </c>
      <c r="C121" s="87">
        <v>52500</v>
      </c>
      <c r="D121" s="87"/>
      <c r="E121" s="87"/>
      <c r="F121" s="166"/>
      <c r="G121" s="166"/>
    </row>
    <row r="122" spans="1:7" ht="18.75">
      <c r="A122" s="74">
        <v>20</v>
      </c>
      <c r="B122" s="12" t="s">
        <v>306</v>
      </c>
      <c r="C122" s="87">
        <v>60000</v>
      </c>
      <c r="D122" s="87"/>
      <c r="E122" s="87"/>
      <c r="F122" s="166"/>
      <c r="G122" s="166"/>
    </row>
    <row r="123" spans="1:7" ht="18.75">
      <c r="A123" s="74">
        <v>21</v>
      </c>
      <c r="B123" s="12" t="s">
        <v>265</v>
      </c>
      <c r="C123" s="87">
        <v>27000</v>
      </c>
      <c r="D123" s="87"/>
      <c r="E123" s="87"/>
      <c r="F123" s="166"/>
      <c r="G123" s="166"/>
    </row>
    <row r="124" spans="1:7" ht="18.75">
      <c r="A124" s="74">
        <v>22</v>
      </c>
      <c r="B124" s="12" t="s">
        <v>307</v>
      </c>
      <c r="C124" s="87">
        <v>13500</v>
      </c>
      <c r="D124" s="87"/>
      <c r="E124" s="87"/>
      <c r="F124" s="166"/>
      <c r="G124" s="166"/>
    </row>
    <row r="125" spans="1:7" ht="18.75">
      <c r="A125" s="74">
        <v>23</v>
      </c>
      <c r="B125" s="12" t="s">
        <v>308</v>
      </c>
      <c r="C125" s="87">
        <v>33000</v>
      </c>
      <c r="D125" s="87"/>
      <c r="E125" s="87"/>
      <c r="F125" s="166"/>
      <c r="G125" s="166"/>
    </row>
    <row r="126" spans="1:7" ht="18.75">
      <c r="A126" s="74">
        <v>24</v>
      </c>
      <c r="B126" s="12" t="s">
        <v>309</v>
      </c>
      <c r="C126" s="87">
        <v>33000</v>
      </c>
      <c r="D126" s="87"/>
      <c r="E126" s="87"/>
      <c r="F126" s="166"/>
      <c r="G126" s="166"/>
    </row>
    <row r="127" spans="1:7" ht="18.75">
      <c r="A127" s="74">
        <v>25</v>
      </c>
      <c r="B127" s="12" t="s">
        <v>310</v>
      </c>
      <c r="C127" s="87">
        <v>90000</v>
      </c>
      <c r="D127" s="87"/>
      <c r="E127" s="87"/>
      <c r="F127" s="166"/>
      <c r="G127" s="166"/>
    </row>
    <row r="128" spans="1:7" ht="18.75">
      <c r="A128" s="74">
        <v>26</v>
      </c>
      <c r="B128" s="12" t="s">
        <v>311</v>
      </c>
      <c r="C128" s="87">
        <v>34500</v>
      </c>
      <c r="D128" s="87"/>
      <c r="E128" s="87"/>
      <c r="F128" s="166"/>
      <c r="G128" s="166"/>
    </row>
    <row r="129" spans="1:7" ht="18.75">
      <c r="A129" s="74">
        <v>27</v>
      </c>
      <c r="B129" s="12" t="s">
        <v>312</v>
      </c>
      <c r="C129" s="87">
        <v>48000</v>
      </c>
      <c r="D129" s="87"/>
      <c r="E129" s="87"/>
      <c r="F129" s="166"/>
      <c r="G129" s="166"/>
    </row>
    <row r="130" spans="1:7" ht="18.75">
      <c r="A130" s="74">
        <v>28</v>
      </c>
      <c r="B130" s="12" t="s">
        <v>313</v>
      </c>
      <c r="C130" s="87">
        <v>22500</v>
      </c>
      <c r="D130" s="87"/>
      <c r="E130" s="87"/>
      <c r="F130" s="166"/>
      <c r="G130" s="166"/>
    </row>
    <row r="131" spans="1:7" ht="18.75">
      <c r="A131" s="90"/>
      <c r="B131" s="79"/>
      <c r="C131" s="91"/>
      <c r="D131" s="91"/>
      <c r="E131" s="91"/>
      <c r="F131" s="166"/>
      <c r="G131" s="166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00390625" style="18" customWidth="1"/>
    <col min="2" max="2" width="30.28125" style="18" customWidth="1"/>
    <col min="3" max="3" width="16.28125" style="18" customWidth="1"/>
    <col min="4" max="4" width="12.57421875" style="18" customWidth="1"/>
    <col min="5" max="5" width="17.28125" style="18" customWidth="1"/>
    <col min="6" max="16384" width="9.140625" style="18" customWidth="1"/>
  </cols>
  <sheetData>
    <row r="1" spans="1:5" ht="23.25">
      <c r="A1" s="525" t="s">
        <v>626</v>
      </c>
      <c r="B1" s="525"/>
      <c r="C1" s="525"/>
      <c r="D1" s="525"/>
      <c r="E1" s="525"/>
    </row>
    <row r="2" ht="23.25">
      <c r="A2" s="18" t="s">
        <v>627</v>
      </c>
    </row>
    <row r="3" ht="19.5" customHeight="1"/>
    <row r="4" spans="1:6" ht="23.25">
      <c r="A4" s="180" t="s">
        <v>119</v>
      </c>
      <c r="B4" s="180" t="s">
        <v>4</v>
      </c>
      <c r="C4" s="180" t="s">
        <v>632</v>
      </c>
      <c r="D4" s="180" t="s">
        <v>633</v>
      </c>
      <c r="E4" s="180" t="s">
        <v>6</v>
      </c>
      <c r="F4" s="180" t="s">
        <v>3</v>
      </c>
    </row>
    <row r="5" spans="1:6" ht="23.25">
      <c r="A5" s="20"/>
      <c r="B5" s="20"/>
      <c r="C5" s="181"/>
      <c r="D5" s="181" t="s">
        <v>634</v>
      </c>
      <c r="E5" s="181"/>
      <c r="F5" s="181"/>
    </row>
    <row r="6" spans="1:6" ht="23.25">
      <c r="A6" s="182">
        <v>1</v>
      </c>
      <c r="B6" s="184" t="s">
        <v>628</v>
      </c>
      <c r="C6" s="182"/>
      <c r="D6" s="182"/>
      <c r="E6" s="182"/>
      <c r="F6" s="182"/>
    </row>
    <row r="7" spans="1:6" ht="23.25">
      <c r="A7" s="182"/>
      <c r="B7" s="182" t="s">
        <v>629</v>
      </c>
      <c r="C7" s="182"/>
      <c r="D7" s="23">
        <v>1</v>
      </c>
      <c r="E7" s="182"/>
      <c r="F7" s="182"/>
    </row>
    <row r="8" spans="1:6" ht="23.25">
      <c r="A8" s="182"/>
      <c r="B8" s="182" t="s">
        <v>630</v>
      </c>
      <c r="C8" s="182"/>
      <c r="D8" s="23">
        <v>1</v>
      </c>
      <c r="E8" s="182"/>
      <c r="F8" s="182"/>
    </row>
    <row r="9" spans="1:6" ht="23.25">
      <c r="A9" s="182"/>
      <c r="B9" s="182"/>
      <c r="C9" s="182"/>
      <c r="D9" s="182"/>
      <c r="E9" s="182"/>
      <c r="F9" s="182"/>
    </row>
    <row r="10" spans="1:6" ht="23.25">
      <c r="A10" s="182">
        <v>2</v>
      </c>
      <c r="B10" s="184" t="s">
        <v>631</v>
      </c>
      <c r="C10" s="182"/>
      <c r="D10" s="182"/>
      <c r="E10" s="182"/>
      <c r="F10" s="182"/>
    </row>
    <row r="11" spans="1:6" ht="23.25">
      <c r="A11" s="182"/>
      <c r="B11" s="182" t="s">
        <v>629</v>
      </c>
      <c r="C11" s="182"/>
      <c r="D11" s="182"/>
      <c r="E11" s="182"/>
      <c r="F11" s="182"/>
    </row>
    <row r="12" spans="1:6" ht="23.25">
      <c r="A12" s="182"/>
      <c r="B12" s="182" t="s">
        <v>630</v>
      </c>
      <c r="C12" s="182"/>
      <c r="D12" s="182"/>
      <c r="E12" s="182"/>
      <c r="F12" s="182"/>
    </row>
    <row r="13" spans="1:6" ht="23.25">
      <c r="A13" s="19"/>
      <c r="B13" s="19"/>
      <c r="C13" s="19"/>
      <c r="D13" s="19"/>
      <c r="E13" s="182"/>
      <c r="F13" s="182"/>
    </row>
    <row r="14" spans="1:6" ht="23.25">
      <c r="A14" s="185"/>
      <c r="B14" s="526" t="s">
        <v>392</v>
      </c>
      <c r="C14" s="526"/>
      <c r="D14" s="527"/>
      <c r="E14" s="186"/>
      <c r="F14" s="187"/>
    </row>
    <row r="17" ht="23.25">
      <c r="A17" s="188" t="s">
        <v>635</v>
      </c>
    </row>
  </sheetData>
  <sheetProtection/>
  <mergeCells count="2">
    <mergeCell ref="A1:E1"/>
    <mergeCell ref="B14:D14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8515625" style="18" customWidth="1"/>
    <col min="2" max="2" width="28.8515625" style="18" customWidth="1"/>
    <col min="3" max="3" width="25.851562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25" t="s">
        <v>619</v>
      </c>
      <c r="B1" s="525"/>
      <c r="C1" s="525"/>
      <c r="D1" s="525"/>
      <c r="E1" s="525"/>
    </row>
    <row r="2" ht="23.25">
      <c r="B2" s="18" t="s">
        <v>620</v>
      </c>
    </row>
    <row r="3" ht="19.5" customHeight="1"/>
    <row r="4" spans="1:5" ht="23.25">
      <c r="A4" s="180" t="s">
        <v>119</v>
      </c>
      <c r="B4" s="180" t="s">
        <v>621</v>
      </c>
      <c r="C4" s="180" t="s">
        <v>439</v>
      </c>
      <c r="D4" s="180" t="s">
        <v>30</v>
      </c>
      <c r="E4" s="180" t="s">
        <v>3</v>
      </c>
    </row>
    <row r="5" spans="1:5" ht="23.25">
      <c r="A5" s="20"/>
      <c r="B5" s="20"/>
      <c r="C5" s="181"/>
      <c r="D5" s="181" t="s">
        <v>583</v>
      </c>
      <c r="E5" s="181"/>
    </row>
    <row r="6" spans="1:5" ht="23.25">
      <c r="A6" s="23">
        <v>1</v>
      </c>
      <c r="B6" s="182" t="s">
        <v>622</v>
      </c>
      <c r="C6" s="183" t="s">
        <v>625</v>
      </c>
      <c r="D6" s="23">
        <v>5611310</v>
      </c>
      <c r="E6" s="182"/>
    </row>
    <row r="7" spans="1:5" ht="23.25">
      <c r="A7" s="23"/>
      <c r="B7" s="182"/>
      <c r="C7" s="182"/>
      <c r="D7" s="23"/>
      <c r="E7" s="182"/>
    </row>
    <row r="8" spans="1:5" ht="23.25">
      <c r="A8" s="23">
        <v>2</v>
      </c>
      <c r="B8" s="182" t="s">
        <v>623</v>
      </c>
      <c r="C8" s="183" t="s">
        <v>624</v>
      </c>
      <c r="D8" s="23">
        <v>5711310</v>
      </c>
      <c r="E8" s="182"/>
    </row>
    <row r="9" spans="1:5" ht="23.25">
      <c r="A9" s="182"/>
      <c r="B9" s="182"/>
      <c r="C9" s="182"/>
      <c r="D9" s="182"/>
      <c r="E9" s="182"/>
    </row>
    <row r="10" spans="1:5" ht="23.25">
      <c r="A10" s="182"/>
      <c r="B10" s="182"/>
      <c r="C10" s="182"/>
      <c r="D10" s="182"/>
      <c r="E10" s="182"/>
    </row>
    <row r="11" spans="1:5" ht="23.25">
      <c r="A11" s="182"/>
      <c r="B11" s="23"/>
      <c r="C11" s="182"/>
      <c r="D11" s="182"/>
      <c r="E11" s="182"/>
    </row>
  </sheetData>
  <sheetProtection/>
  <mergeCells count="1">
    <mergeCell ref="A1:E1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18" customWidth="1"/>
    <col min="2" max="2" width="40.421875" style="18" customWidth="1"/>
    <col min="3" max="3" width="18.42187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25" t="s">
        <v>639</v>
      </c>
      <c r="B1" s="525"/>
      <c r="C1" s="525"/>
      <c r="D1" s="525"/>
      <c r="E1" s="525"/>
    </row>
    <row r="2" spans="2:3" ht="23.25">
      <c r="B2" s="18" t="s">
        <v>640</v>
      </c>
      <c r="C2" s="18" t="s">
        <v>650</v>
      </c>
    </row>
    <row r="3" ht="19.5" customHeight="1"/>
    <row r="4" spans="1:5" ht="23.25">
      <c r="A4" s="180" t="s">
        <v>119</v>
      </c>
      <c r="B4" s="180" t="s">
        <v>621</v>
      </c>
      <c r="C4" s="180" t="s">
        <v>641</v>
      </c>
      <c r="D4" s="180" t="s">
        <v>642</v>
      </c>
      <c r="E4" s="180" t="s">
        <v>458</v>
      </c>
    </row>
    <row r="5" spans="1:5" ht="12.75" customHeight="1">
      <c r="A5" s="20"/>
      <c r="B5" s="20"/>
      <c r="C5" s="181"/>
      <c r="D5" s="181"/>
      <c r="E5" s="181"/>
    </row>
    <row r="6" spans="1:5" ht="23.25">
      <c r="A6" s="23">
        <v>1</v>
      </c>
      <c r="B6" s="182" t="s">
        <v>643</v>
      </c>
      <c r="C6" s="189">
        <v>600000</v>
      </c>
      <c r="D6" s="189">
        <v>559000</v>
      </c>
      <c r="E6" s="189">
        <f>C6-D6</f>
        <v>41000</v>
      </c>
    </row>
    <row r="7" spans="1:5" ht="23.25">
      <c r="A7" s="23">
        <v>2</v>
      </c>
      <c r="B7" s="182" t="s">
        <v>644</v>
      </c>
      <c r="C7" s="189">
        <v>570000</v>
      </c>
      <c r="D7" s="189">
        <v>488000</v>
      </c>
      <c r="E7" s="189">
        <f aca="true" t="shared" si="0" ref="E7:E12">C7-D7</f>
        <v>82000</v>
      </c>
    </row>
    <row r="8" spans="1:5" ht="23.25">
      <c r="A8" s="23">
        <v>3</v>
      </c>
      <c r="B8" s="182" t="s">
        <v>645</v>
      </c>
      <c r="C8" s="189">
        <v>1417149</v>
      </c>
      <c r="D8" s="189">
        <v>1416000</v>
      </c>
      <c r="E8" s="189">
        <f t="shared" si="0"/>
        <v>1149</v>
      </c>
    </row>
    <row r="9" spans="1:5" ht="23.25">
      <c r="A9" s="23">
        <v>4</v>
      </c>
      <c r="B9" s="182" t="s">
        <v>646</v>
      </c>
      <c r="C9" s="189">
        <v>4790000</v>
      </c>
      <c r="D9" s="189">
        <v>4764503</v>
      </c>
      <c r="E9" s="189">
        <f t="shared" si="0"/>
        <v>25497</v>
      </c>
    </row>
    <row r="10" spans="1:5" ht="23.25">
      <c r="A10" s="23">
        <v>5</v>
      </c>
      <c r="B10" s="182" t="s">
        <v>647</v>
      </c>
      <c r="C10" s="189">
        <v>3481800</v>
      </c>
      <c r="D10" s="189">
        <v>3421829.62</v>
      </c>
      <c r="E10" s="189">
        <f t="shared" si="0"/>
        <v>59970.37999999989</v>
      </c>
    </row>
    <row r="11" spans="1:5" ht="23.25">
      <c r="A11" s="23">
        <v>6</v>
      </c>
      <c r="B11" s="182" t="s">
        <v>648</v>
      </c>
      <c r="C11" s="189">
        <v>3481800</v>
      </c>
      <c r="D11" s="189">
        <v>3406618.75</v>
      </c>
      <c r="E11" s="189">
        <f t="shared" si="0"/>
        <v>75181.25</v>
      </c>
    </row>
    <row r="12" spans="1:5" ht="23.25">
      <c r="A12" s="23">
        <v>7</v>
      </c>
      <c r="B12" s="182" t="s">
        <v>649</v>
      </c>
      <c r="C12" s="189">
        <v>1154000</v>
      </c>
      <c r="D12" s="189">
        <v>1140000</v>
      </c>
      <c r="E12" s="189">
        <f t="shared" si="0"/>
        <v>14000</v>
      </c>
    </row>
    <row r="13" spans="1:5" ht="23.25">
      <c r="A13" s="182"/>
      <c r="B13" s="182"/>
      <c r="C13" s="182"/>
      <c r="D13" s="182"/>
      <c r="E13" s="182"/>
    </row>
    <row r="14" spans="1:5" ht="23.25">
      <c r="A14" s="182"/>
      <c r="B14" s="182"/>
      <c r="C14" s="190">
        <f>SUM(C6:C13)</f>
        <v>15494749</v>
      </c>
      <c r="D14" s="190">
        <f>SUM(D6:D13)</f>
        <v>15195951.370000001</v>
      </c>
      <c r="E14" s="191">
        <f>SUM(E6:E13)</f>
        <v>298797.6299999999</v>
      </c>
    </row>
    <row r="15" spans="1:5" ht="23.25">
      <c r="A15" s="182"/>
      <c r="B15" s="23"/>
      <c r="C15" s="182"/>
      <c r="D15" s="182"/>
      <c r="E15" s="182"/>
    </row>
  </sheetData>
  <sheetProtection/>
  <mergeCells count="1">
    <mergeCell ref="A1:E1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7109375" style="116" customWidth="1"/>
    <col min="2" max="2" width="27.28125" style="18" customWidth="1"/>
    <col min="3" max="3" width="14.8515625" style="192" customWidth="1"/>
    <col min="4" max="4" width="19.7109375" style="18" customWidth="1"/>
    <col min="5" max="5" width="16.57421875" style="18" customWidth="1"/>
    <col min="6" max="16384" width="9.140625" style="18" customWidth="1"/>
  </cols>
  <sheetData>
    <row r="1" ht="23.25">
      <c r="B1" s="188" t="s">
        <v>661</v>
      </c>
    </row>
    <row r="2" spans="1:5" ht="23.25">
      <c r="A2" s="23" t="s">
        <v>653</v>
      </c>
      <c r="B2" s="182" t="s">
        <v>4</v>
      </c>
      <c r="C2" s="193" t="s">
        <v>28</v>
      </c>
      <c r="D2" s="194" t="s">
        <v>652</v>
      </c>
      <c r="E2" s="23" t="s">
        <v>3</v>
      </c>
    </row>
    <row r="3" spans="1:5" ht="23.25">
      <c r="A3" s="206">
        <v>1</v>
      </c>
      <c r="B3" s="19" t="s">
        <v>651</v>
      </c>
      <c r="C3" s="196">
        <v>100000</v>
      </c>
      <c r="D3" s="19"/>
      <c r="E3" s="19"/>
    </row>
    <row r="4" spans="1:5" ht="23.25">
      <c r="A4" s="207"/>
      <c r="B4" s="199"/>
      <c r="C4" s="200"/>
      <c r="D4" s="199"/>
      <c r="E4" s="199"/>
    </row>
    <row r="5" spans="1:5" ht="23.25">
      <c r="A5" s="207">
        <v>2</v>
      </c>
      <c r="B5" s="199" t="s">
        <v>651</v>
      </c>
      <c r="C5" s="200">
        <v>33430.39</v>
      </c>
      <c r="D5" s="199"/>
      <c r="E5" s="199"/>
    </row>
    <row r="6" spans="1:5" ht="23.25">
      <c r="A6" s="207"/>
      <c r="B6" s="199" t="s">
        <v>654</v>
      </c>
      <c r="C6" s="201">
        <v>53960.92</v>
      </c>
      <c r="D6" s="199"/>
      <c r="E6" s="199"/>
    </row>
    <row r="7" spans="1:5" ht="23.25">
      <c r="A7" s="207"/>
      <c r="B7" s="209" t="s">
        <v>659</v>
      </c>
      <c r="C7" s="195">
        <f>SUM(C5:C6)</f>
        <v>87391.31</v>
      </c>
      <c r="D7" s="199"/>
      <c r="E7" s="199"/>
    </row>
    <row r="8" spans="1:5" ht="23.25">
      <c r="A8" s="207"/>
      <c r="B8" s="199"/>
      <c r="C8" s="202"/>
      <c r="D8" s="199"/>
      <c r="E8" s="199"/>
    </row>
    <row r="9" spans="1:5" ht="23.25">
      <c r="A9" s="207">
        <v>3</v>
      </c>
      <c r="B9" s="199" t="s">
        <v>655</v>
      </c>
      <c r="C9" s="200">
        <v>100000</v>
      </c>
      <c r="D9" s="199"/>
      <c r="E9" s="199"/>
    </row>
    <row r="10" spans="1:5" ht="23.25">
      <c r="A10" s="207"/>
      <c r="B10" s="199"/>
      <c r="C10" s="200"/>
      <c r="D10" s="199"/>
      <c r="E10" s="199"/>
    </row>
    <row r="11" spans="1:5" ht="23.25">
      <c r="A11" s="207">
        <v>4</v>
      </c>
      <c r="B11" s="199" t="s">
        <v>656</v>
      </c>
      <c r="C11" s="200">
        <v>15291.5</v>
      </c>
      <c r="D11" s="199"/>
      <c r="E11" s="199"/>
    </row>
    <row r="12" spans="1:5" ht="23.25">
      <c r="A12" s="207"/>
      <c r="B12" s="199" t="s">
        <v>657</v>
      </c>
      <c r="C12" s="201">
        <v>21435.67</v>
      </c>
      <c r="D12" s="199"/>
      <c r="E12" s="199"/>
    </row>
    <row r="13" spans="1:5" ht="23.25">
      <c r="A13" s="207"/>
      <c r="B13" s="209" t="s">
        <v>658</v>
      </c>
      <c r="C13" s="195">
        <f>SUM(C11:C12)</f>
        <v>36727.17</v>
      </c>
      <c r="D13" s="199"/>
      <c r="E13" s="199"/>
    </row>
    <row r="14" spans="1:5" ht="23.25">
      <c r="A14" s="208"/>
      <c r="B14" s="203"/>
      <c r="C14" s="205"/>
      <c r="D14" s="204"/>
      <c r="E14" s="204"/>
    </row>
    <row r="15" spans="1:5" ht="23.25">
      <c r="A15" s="207">
        <v>5</v>
      </c>
      <c r="B15" s="199" t="s">
        <v>660</v>
      </c>
      <c r="C15" s="200">
        <v>100000</v>
      </c>
      <c r="D15" s="199"/>
      <c r="E15" s="199"/>
    </row>
    <row r="16" spans="1:5" ht="23.25">
      <c r="A16" s="198"/>
      <c r="B16" s="199"/>
      <c r="C16" s="200"/>
      <c r="D16" s="199"/>
      <c r="E16" s="199"/>
    </row>
    <row r="17" spans="1:5" ht="23.25">
      <c r="A17" s="181"/>
      <c r="B17" s="20"/>
      <c r="C17" s="197"/>
      <c r="D17" s="20"/>
      <c r="E17" s="20"/>
    </row>
    <row r="21" ht="23.25">
      <c r="B21" s="188" t="s">
        <v>662</v>
      </c>
    </row>
    <row r="22" spans="1:5" ht="23.25">
      <c r="A22" s="23" t="s">
        <v>653</v>
      </c>
      <c r="B22" s="182" t="s">
        <v>4</v>
      </c>
      <c r="C22" s="193" t="s">
        <v>28</v>
      </c>
      <c r="D22" s="194" t="s">
        <v>652</v>
      </c>
      <c r="E22" s="23" t="s">
        <v>3</v>
      </c>
    </row>
    <row r="23" spans="1:5" ht="23.25">
      <c r="A23" s="180">
        <v>1</v>
      </c>
      <c r="B23" s="19" t="s">
        <v>663</v>
      </c>
      <c r="C23" s="196">
        <v>100000</v>
      </c>
      <c r="D23" s="19"/>
      <c r="E23" s="19"/>
    </row>
    <row r="24" spans="1:5" ht="23.25">
      <c r="A24" s="198"/>
      <c r="B24" s="199"/>
      <c r="C24" s="200"/>
      <c r="D24" s="199"/>
      <c r="E24" s="199"/>
    </row>
    <row r="25" spans="1:5" ht="23.25">
      <c r="A25" s="198">
        <v>2</v>
      </c>
      <c r="B25" s="199" t="s">
        <v>664</v>
      </c>
      <c r="C25" s="200">
        <v>62480</v>
      </c>
      <c r="D25" s="199"/>
      <c r="E25" s="199"/>
    </row>
    <row r="26" spans="1:5" ht="23.25">
      <c r="A26" s="198"/>
      <c r="B26" s="199"/>
      <c r="C26" s="201"/>
      <c r="D26" s="199"/>
      <c r="E26" s="199"/>
    </row>
    <row r="27" spans="1:5" ht="23.25">
      <c r="A27" s="198"/>
      <c r="B27" s="199"/>
      <c r="C27" s="200"/>
      <c r="D27" s="199"/>
      <c r="E27" s="199"/>
    </row>
    <row r="28" spans="1:5" ht="23.25">
      <c r="A28" s="198">
        <v>3</v>
      </c>
      <c r="B28" s="199" t="s">
        <v>665</v>
      </c>
      <c r="C28" s="200">
        <v>100000</v>
      </c>
      <c r="D28" s="199"/>
      <c r="E28" s="199"/>
    </row>
    <row r="29" spans="1:5" ht="23.25">
      <c r="A29" s="198"/>
      <c r="B29" s="199"/>
      <c r="C29" s="200"/>
      <c r="D29" s="199"/>
      <c r="E29" s="199"/>
    </row>
    <row r="30" spans="1:5" ht="23.25">
      <c r="A30" s="198"/>
      <c r="B30" s="199"/>
      <c r="C30" s="200"/>
      <c r="D30" s="199"/>
      <c r="E30" s="199"/>
    </row>
    <row r="31" spans="1:5" ht="23.25">
      <c r="A31" s="198"/>
      <c r="B31" s="199"/>
      <c r="C31" s="200"/>
      <c r="D31" s="199"/>
      <c r="E31" s="199"/>
    </row>
    <row r="32" spans="1:5" ht="23.25">
      <c r="A32" s="181"/>
      <c r="B32" s="20"/>
      <c r="C32" s="197"/>
      <c r="D32" s="20"/>
      <c r="E32" s="20"/>
    </row>
    <row r="34" ht="23.25">
      <c r="B34" s="18" t="s">
        <v>685</v>
      </c>
    </row>
    <row r="36" spans="2:4" ht="23.25">
      <c r="B36" s="210">
        <v>21436</v>
      </c>
      <c r="C36" s="211"/>
      <c r="D36" s="212"/>
    </row>
    <row r="37" spans="2:4" ht="23.25">
      <c r="B37" s="187" t="s">
        <v>666</v>
      </c>
      <c r="C37" s="213"/>
      <c r="D37" s="214" t="s">
        <v>667</v>
      </c>
    </row>
    <row r="38" spans="2:4" ht="23.25">
      <c r="B38" s="187" t="s">
        <v>677</v>
      </c>
      <c r="C38" s="213"/>
      <c r="D38" s="214"/>
    </row>
    <row r="39" spans="2:4" ht="23.25">
      <c r="B39" s="187"/>
      <c r="C39" s="213"/>
      <c r="D39" s="214"/>
    </row>
    <row r="40" spans="2:4" ht="23.25">
      <c r="B40" s="187" t="s">
        <v>668</v>
      </c>
      <c r="C40" s="213"/>
      <c r="D40" s="215">
        <v>13280</v>
      </c>
    </row>
    <row r="41" spans="2:4" ht="23.25">
      <c r="B41" s="216" t="s">
        <v>678</v>
      </c>
      <c r="C41" s="217"/>
      <c r="D41" s="218"/>
    </row>
    <row r="43" spans="2:4" ht="23.25">
      <c r="B43" s="210">
        <v>21439</v>
      </c>
      <c r="C43" s="211"/>
      <c r="D43" s="212"/>
    </row>
    <row r="44" spans="2:4" ht="23.25">
      <c r="B44" s="187" t="s">
        <v>672</v>
      </c>
      <c r="C44" s="213"/>
      <c r="D44" s="215" t="s">
        <v>669</v>
      </c>
    </row>
    <row r="45" spans="2:4" ht="23.25">
      <c r="B45" s="187" t="s">
        <v>679</v>
      </c>
      <c r="C45" s="213"/>
      <c r="D45" s="214"/>
    </row>
    <row r="46" spans="2:4" ht="23.25">
      <c r="B46" s="187" t="s">
        <v>670</v>
      </c>
      <c r="C46" s="213"/>
      <c r="D46" s="215" t="s">
        <v>671</v>
      </c>
    </row>
    <row r="47" spans="2:4" ht="23.25">
      <c r="B47" s="216" t="s">
        <v>680</v>
      </c>
      <c r="C47" s="217"/>
      <c r="D47" s="218"/>
    </row>
    <row r="49" spans="2:4" ht="23.25">
      <c r="B49" s="210">
        <v>21442</v>
      </c>
      <c r="C49" s="211"/>
      <c r="D49" s="212"/>
    </row>
    <row r="50" spans="2:4" ht="23.25">
      <c r="B50" s="187" t="s">
        <v>672</v>
      </c>
      <c r="C50" s="213"/>
      <c r="D50" s="215"/>
    </row>
    <row r="51" spans="2:4" ht="23.25">
      <c r="B51" s="187" t="s">
        <v>681</v>
      </c>
      <c r="C51" s="213" t="s">
        <v>673</v>
      </c>
      <c r="D51" s="214"/>
    </row>
    <row r="52" spans="2:4" ht="23.25">
      <c r="B52" s="187" t="s">
        <v>682</v>
      </c>
      <c r="C52" s="213" t="s">
        <v>674</v>
      </c>
      <c r="D52" s="214"/>
    </row>
    <row r="53" spans="2:4" ht="23.25">
      <c r="B53" s="187" t="s">
        <v>683</v>
      </c>
      <c r="C53" s="213" t="s">
        <v>675</v>
      </c>
      <c r="D53" s="219" t="s">
        <v>676</v>
      </c>
    </row>
    <row r="54" spans="2:4" ht="23.25">
      <c r="B54" s="187"/>
      <c r="C54" s="213"/>
      <c r="D54" s="214"/>
    </row>
    <row r="55" spans="2:4" ht="23.25">
      <c r="B55" s="187" t="s">
        <v>670</v>
      </c>
      <c r="C55" s="213"/>
      <c r="D55" s="215">
        <v>56000</v>
      </c>
    </row>
    <row r="56" spans="2:4" ht="23.25">
      <c r="B56" s="216" t="s">
        <v>684</v>
      </c>
      <c r="C56" s="217"/>
      <c r="D56" s="2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" customWidth="1"/>
    <col min="2" max="2" width="18.57421875" style="18" customWidth="1"/>
    <col min="3" max="3" width="5.7109375" style="18" customWidth="1"/>
    <col min="4" max="16384" width="9.140625" style="18" customWidth="1"/>
  </cols>
  <sheetData>
    <row r="3" spans="1:5" ht="23.25">
      <c r="A3" s="31"/>
      <c r="B3" s="35" t="s">
        <v>1225</v>
      </c>
      <c r="C3" s="35"/>
      <c r="D3" s="35"/>
      <c r="E3" s="35"/>
    </row>
    <row r="4" spans="1:5" ht="23.25">
      <c r="A4" s="31"/>
      <c r="B4" s="35" t="s">
        <v>1234</v>
      </c>
      <c r="C4" s="35"/>
      <c r="D4" s="35"/>
      <c r="E4" s="35"/>
    </row>
    <row r="5" spans="1:5" ht="23.25">
      <c r="A5" s="31">
        <v>1</v>
      </c>
      <c r="B5" s="35" t="s">
        <v>1226</v>
      </c>
      <c r="C5" s="35">
        <v>98</v>
      </c>
      <c r="D5" s="35"/>
      <c r="E5" s="35"/>
    </row>
    <row r="6" spans="1:5" ht="23.25">
      <c r="A6" s="31">
        <v>2</v>
      </c>
      <c r="B6" s="35" t="s">
        <v>1227</v>
      </c>
      <c r="C6" s="35">
        <v>94</v>
      </c>
      <c r="D6" s="35"/>
      <c r="E6" s="35"/>
    </row>
    <row r="7" spans="1:5" ht="23.25">
      <c r="A7" s="31">
        <v>3</v>
      </c>
      <c r="B7" s="35" t="s">
        <v>1228</v>
      </c>
      <c r="C7" s="35">
        <v>92</v>
      </c>
      <c r="D7" s="35"/>
      <c r="E7" s="35"/>
    </row>
    <row r="8" spans="1:5" ht="23.25">
      <c r="A8" s="31">
        <v>4</v>
      </c>
      <c r="B8" s="35" t="s">
        <v>1229</v>
      </c>
      <c r="C8" s="35">
        <v>92</v>
      </c>
      <c r="D8" s="35"/>
      <c r="E8" s="35"/>
    </row>
    <row r="9" spans="1:5" ht="23.25">
      <c r="A9" s="31">
        <v>5</v>
      </c>
      <c r="B9" s="35" t="s">
        <v>1240</v>
      </c>
      <c r="C9" s="35">
        <v>92</v>
      </c>
      <c r="D9" s="35"/>
      <c r="E9" s="35"/>
    </row>
    <row r="10" spans="1:5" ht="23.25">
      <c r="A10" s="31">
        <v>6</v>
      </c>
      <c r="B10" s="35" t="s">
        <v>1230</v>
      </c>
      <c r="C10" s="35">
        <v>88</v>
      </c>
      <c r="D10" s="35"/>
      <c r="E10" s="35"/>
    </row>
    <row r="11" spans="1:5" ht="23.25">
      <c r="A11" s="31">
        <v>7</v>
      </c>
      <c r="B11" s="35" t="s">
        <v>410</v>
      </c>
      <c r="C11" s="35">
        <v>86</v>
      </c>
      <c r="D11" s="35"/>
      <c r="E11" s="35"/>
    </row>
    <row r="12" spans="1:5" ht="23.25">
      <c r="A12" s="31">
        <v>8</v>
      </c>
      <c r="B12" s="35" t="s">
        <v>1231</v>
      </c>
      <c r="C12" s="35">
        <v>82</v>
      </c>
      <c r="D12" s="35"/>
      <c r="E12" s="35"/>
    </row>
    <row r="13" spans="1:5" ht="23.25">
      <c r="A13" s="31"/>
      <c r="B13" s="35" t="s">
        <v>1233</v>
      </c>
      <c r="C13" s="35"/>
      <c r="D13" s="35"/>
      <c r="E13" s="35"/>
    </row>
    <row r="14" spans="1:5" ht="23.25">
      <c r="A14" s="31">
        <v>9</v>
      </c>
      <c r="B14" s="35" t="s">
        <v>1232</v>
      </c>
      <c r="C14" s="35">
        <v>74</v>
      </c>
      <c r="D14" s="35"/>
      <c r="E14" s="35"/>
    </row>
    <row r="15" spans="1:5" ht="23.25">
      <c r="A15" s="31">
        <v>10</v>
      </c>
      <c r="B15" s="35" t="s">
        <v>1235</v>
      </c>
      <c r="C15" s="35">
        <v>74</v>
      </c>
      <c r="D15" s="35"/>
      <c r="E15" s="35"/>
    </row>
    <row r="16" spans="1:5" ht="23.25">
      <c r="A16" s="31">
        <v>11</v>
      </c>
      <c r="B16" s="35" t="s">
        <v>1236</v>
      </c>
      <c r="C16" s="35">
        <v>72</v>
      </c>
      <c r="D16" s="35"/>
      <c r="E16" s="35"/>
    </row>
    <row r="17" spans="1:5" ht="23.25">
      <c r="A17" s="31">
        <v>12</v>
      </c>
      <c r="B17" s="35" t="s">
        <v>1237</v>
      </c>
      <c r="C17" s="35">
        <v>72</v>
      </c>
      <c r="D17" s="35"/>
      <c r="E17" s="35"/>
    </row>
    <row r="18" spans="1:5" ht="23.25">
      <c r="A18" s="31">
        <v>13</v>
      </c>
      <c r="B18" s="35" t="s">
        <v>1238</v>
      </c>
      <c r="C18" s="35">
        <v>70</v>
      </c>
      <c r="D18" s="35"/>
      <c r="E18" s="35"/>
    </row>
    <row r="19" spans="1:5" ht="23.25">
      <c r="A19" s="35"/>
      <c r="B19" s="35" t="s">
        <v>1239</v>
      </c>
      <c r="C19" s="35"/>
      <c r="D19" s="35"/>
      <c r="E1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37">
      <selection activeCell="D80" sqref="D80"/>
    </sheetView>
  </sheetViews>
  <sheetFormatPr defaultColWidth="9.140625" defaultRowHeight="12.75"/>
  <cols>
    <col min="1" max="1" width="7.28125" style="45" customWidth="1"/>
    <col min="2" max="2" width="8.7109375" style="34" customWidth="1"/>
    <col min="3" max="3" width="34.8515625" style="34" customWidth="1"/>
    <col min="4" max="4" width="11.28125" style="34" customWidth="1"/>
    <col min="5" max="5" width="9.57421875" style="34" customWidth="1"/>
    <col min="6" max="6" width="8.28125" style="34" customWidth="1"/>
    <col min="7" max="7" width="11.28125" style="34" customWidth="1"/>
    <col min="8" max="8" width="9.140625" style="45" customWidth="1"/>
    <col min="9" max="9" width="9.140625" style="34" customWidth="1"/>
    <col min="10" max="10" width="12.8515625" style="34" bestFit="1" customWidth="1"/>
    <col min="11" max="11" width="11.140625" style="34" customWidth="1"/>
    <col min="12" max="12" width="10.421875" style="34" customWidth="1"/>
    <col min="13" max="13" width="9.140625" style="34" customWidth="1"/>
    <col min="14" max="14" width="14.421875" style="34" customWidth="1"/>
    <col min="15" max="15" width="11.28125" style="34" customWidth="1"/>
    <col min="16" max="16" width="8.00390625" style="34" customWidth="1"/>
    <col min="17" max="16384" width="9.140625" style="34" customWidth="1"/>
  </cols>
  <sheetData>
    <row r="1" spans="1:8" ht="18.75">
      <c r="A1" s="514" t="s">
        <v>1297</v>
      </c>
      <c r="B1" s="514"/>
      <c r="C1" s="514"/>
      <c r="D1" s="514"/>
      <c r="E1" s="514"/>
      <c r="F1" s="514"/>
      <c r="G1" s="514"/>
      <c r="H1" s="268" t="s">
        <v>1296</v>
      </c>
    </row>
    <row r="2" spans="1:8" ht="18.75">
      <c r="A2" s="514" t="s">
        <v>1640</v>
      </c>
      <c r="B2" s="514"/>
      <c r="C2" s="514"/>
      <c r="D2" s="514"/>
      <c r="E2" s="514"/>
      <c r="F2" s="514"/>
      <c r="G2" s="514"/>
      <c r="H2" s="268"/>
    </row>
    <row r="3" spans="1:8" ht="18.75">
      <c r="A3" s="268" t="s">
        <v>32</v>
      </c>
      <c r="B3" s="228"/>
      <c r="C3" s="228"/>
      <c r="D3" s="228"/>
      <c r="E3" s="228"/>
      <c r="F3" s="228"/>
      <c r="G3" s="228"/>
      <c r="H3" s="268"/>
    </row>
    <row r="4" spans="1:8" ht="18.75">
      <c r="A4" s="269" t="s">
        <v>34</v>
      </c>
      <c r="B4" s="229" t="s">
        <v>18</v>
      </c>
      <c r="C4" s="230" t="s">
        <v>4</v>
      </c>
      <c r="D4" s="231" t="s">
        <v>61</v>
      </c>
      <c r="E4" s="270" t="s">
        <v>1</v>
      </c>
      <c r="F4" s="270" t="s">
        <v>535</v>
      </c>
      <c r="G4" s="231" t="s">
        <v>2</v>
      </c>
      <c r="H4" s="271" t="s">
        <v>3</v>
      </c>
    </row>
    <row r="5" spans="1:8" ht="18.75">
      <c r="A5" s="272"/>
      <c r="B5" s="232"/>
      <c r="C5" s="233"/>
      <c r="D5" s="234"/>
      <c r="E5" s="273"/>
      <c r="F5" s="273" t="s">
        <v>101</v>
      </c>
      <c r="G5" s="234"/>
      <c r="H5" s="274" t="s">
        <v>37</v>
      </c>
    </row>
    <row r="6" spans="1:14" ht="18.75">
      <c r="A6" s="255" t="s">
        <v>1298</v>
      </c>
      <c r="B6" s="256" t="s">
        <v>1299</v>
      </c>
      <c r="C6" s="115" t="s">
        <v>1300</v>
      </c>
      <c r="D6" s="276">
        <v>2000000</v>
      </c>
      <c r="E6" s="238"/>
      <c r="F6" s="277"/>
      <c r="G6" s="277">
        <v>2000000</v>
      </c>
      <c r="H6" s="240"/>
      <c r="N6" s="483"/>
    </row>
    <row r="7" spans="1:14" ht="18.75">
      <c r="A7" s="313"/>
      <c r="B7" s="330"/>
      <c r="C7" s="333"/>
      <c r="D7" s="487"/>
      <c r="E7" s="488"/>
      <c r="F7" s="489"/>
      <c r="G7" s="489"/>
      <c r="H7" s="493"/>
      <c r="N7" s="115"/>
    </row>
    <row r="8" spans="1:8" ht="18.75">
      <c r="A8" s="490"/>
      <c r="B8" s="491">
        <v>1</v>
      </c>
      <c r="C8" s="483" t="s">
        <v>1457</v>
      </c>
      <c r="D8" s="484">
        <v>103800</v>
      </c>
      <c r="E8" s="485"/>
      <c r="F8" s="486"/>
      <c r="G8" s="486">
        <v>103800</v>
      </c>
      <c r="H8" s="492" t="s">
        <v>936</v>
      </c>
    </row>
    <row r="9" spans="1:8" ht="18.75">
      <c r="A9" s="255"/>
      <c r="B9" s="256"/>
      <c r="C9" s="115" t="s">
        <v>1456</v>
      </c>
      <c r="D9" s="276"/>
      <c r="E9" s="238"/>
      <c r="F9" s="277"/>
      <c r="G9" s="277"/>
      <c r="H9" s="240"/>
    </row>
    <row r="10" spans="1:8" ht="18.75">
      <c r="A10" s="275" t="s">
        <v>1349</v>
      </c>
      <c r="B10" s="235" t="s">
        <v>1378</v>
      </c>
      <c r="C10" s="115" t="s">
        <v>1458</v>
      </c>
      <c r="D10" s="276"/>
      <c r="E10" s="277">
        <v>103800</v>
      </c>
      <c r="F10" s="277"/>
      <c r="G10" s="277">
        <f>G8-E10</f>
        <v>0</v>
      </c>
      <c r="H10" s="240" t="s">
        <v>936</v>
      </c>
    </row>
    <row r="11" spans="1:8" ht="18.75">
      <c r="A11" s="275"/>
      <c r="B11" s="235"/>
      <c r="C11" s="115"/>
      <c r="D11" s="276"/>
      <c r="E11" s="277"/>
      <c r="F11" s="277"/>
      <c r="G11" s="277"/>
      <c r="H11" s="240"/>
    </row>
    <row r="12" spans="1:8" ht="18.75">
      <c r="A12" s="275"/>
      <c r="B12" s="235"/>
      <c r="C12" s="115"/>
      <c r="D12" s="276"/>
      <c r="E12" s="277"/>
      <c r="F12" s="277"/>
      <c r="G12" s="277"/>
      <c r="H12" s="240"/>
    </row>
    <row r="13" spans="1:8" ht="18.75">
      <c r="A13" s="275"/>
      <c r="B13" s="256">
        <v>2</v>
      </c>
      <c r="C13" s="115" t="s">
        <v>1459</v>
      </c>
      <c r="D13" s="276">
        <v>50800</v>
      </c>
      <c r="E13" s="277"/>
      <c r="F13" s="277"/>
      <c r="G13" s="277">
        <v>50800</v>
      </c>
      <c r="H13" s="240" t="s">
        <v>1462</v>
      </c>
    </row>
    <row r="14" spans="1:8" ht="18.75">
      <c r="A14" s="275" t="s">
        <v>1473</v>
      </c>
      <c r="B14" s="256" t="s">
        <v>1481</v>
      </c>
      <c r="C14" s="115" t="s">
        <v>822</v>
      </c>
      <c r="D14" s="276"/>
      <c r="E14" s="277">
        <v>40000</v>
      </c>
      <c r="F14" s="277"/>
      <c r="G14" s="277">
        <f>G13-E14</f>
        <v>10800</v>
      </c>
      <c r="H14" s="240"/>
    </row>
    <row r="15" spans="1:8" ht="18.75">
      <c r="A15" s="275"/>
      <c r="B15" s="256"/>
      <c r="C15" s="115"/>
      <c r="D15" s="276"/>
      <c r="E15" s="277"/>
      <c r="F15" s="277"/>
      <c r="G15" s="277"/>
      <c r="H15" s="240"/>
    </row>
    <row r="16" spans="1:8" ht="18.75">
      <c r="A16" s="275"/>
      <c r="B16" s="256"/>
      <c r="C16" s="115"/>
      <c r="D16" s="276"/>
      <c r="E16" s="277"/>
      <c r="F16" s="277"/>
      <c r="G16" s="277"/>
      <c r="H16" s="240"/>
    </row>
    <row r="17" spans="1:8" ht="18.75">
      <c r="A17" s="275"/>
      <c r="B17" s="256">
        <v>3</v>
      </c>
      <c r="C17" s="115" t="s">
        <v>1460</v>
      </c>
      <c r="D17" s="276">
        <v>47640</v>
      </c>
      <c r="E17" s="277"/>
      <c r="F17" s="277"/>
      <c r="G17" s="277">
        <v>47640</v>
      </c>
      <c r="H17" s="240" t="s">
        <v>1463</v>
      </c>
    </row>
    <row r="18" spans="1:8" ht="18.75">
      <c r="A18" s="275"/>
      <c r="B18" s="256"/>
      <c r="C18" s="115" t="s">
        <v>1461</v>
      </c>
      <c r="D18" s="276"/>
      <c r="E18" s="277"/>
      <c r="F18" s="277"/>
      <c r="G18" s="277"/>
      <c r="H18" s="240"/>
    </row>
    <row r="19" spans="1:8" ht="18.75">
      <c r="A19" s="275" t="s">
        <v>1473</v>
      </c>
      <c r="B19" s="256" t="s">
        <v>1485</v>
      </c>
      <c r="C19" s="115" t="s">
        <v>1486</v>
      </c>
      <c r="D19" s="276"/>
      <c r="E19" s="277">
        <v>16598</v>
      </c>
      <c r="F19" s="277"/>
      <c r="G19" s="277">
        <f>G17-E19</f>
        <v>31042</v>
      </c>
      <c r="H19" s="240"/>
    </row>
    <row r="20" spans="1:8" ht="18.75">
      <c r="A20" s="275" t="s">
        <v>1666</v>
      </c>
      <c r="B20" s="256" t="s">
        <v>1683</v>
      </c>
      <c r="C20" s="115" t="s">
        <v>1684</v>
      </c>
      <c r="D20" s="276"/>
      <c r="E20" s="277">
        <v>13700</v>
      </c>
      <c r="F20" s="277"/>
      <c r="G20" s="277">
        <f>G19-E20</f>
        <v>17342</v>
      </c>
      <c r="H20" s="240"/>
    </row>
    <row r="21" spans="1:8" ht="18.75">
      <c r="A21" s="275" t="s">
        <v>1739</v>
      </c>
      <c r="B21" s="256" t="s">
        <v>1741</v>
      </c>
      <c r="C21" s="115" t="s">
        <v>983</v>
      </c>
      <c r="D21" s="276"/>
      <c r="E21" s="277">
        <v>568</v>
      </c>
      <c r="F21" s="277"/>
      <c r="G21" s="277">
        <f>G20-E21</f>
        <v>16774</v>
      </c>
      <c r="H21" s="240"/>
    </row>
    <row r="22" spans="1:8" ht="18.75">
      <c r="A22" s="275"/>
      <c r="B22" s="256"/>
      <c r="C22" s="115"/>
      <c r="D22" s="276"/>
      <c r="E22" s="277"/>
      <c r="F22" s="277"/>
      <c r="G22" s="277"/>
      <c r="H22" s="240"/>
    </row>
    <row r="23" spans="1:8" ht="18.75">
      <c r="A23" s="275"/>
      <c r="B23" s="256">
        <v>4</v>
      </c>
      <c r="C23" s="115" t="s">
        <v>1464</v>
      </c>
      <c r="D23" s="276">
        <v>100000</v>
      </c>
      <c r="E23" s="277"/>
      <c r="F23" s="277"/>
      <c r="G23" s="277">
        <v>100000</v>
      </c>
      <c r="H23" s="240" t="s">
        <v>1462</v>
      </c>
    </row>
    <row r="24" spans="1:8" ht="18.75">
      <c r="A24" s="275"/>
      <c r="B24" s="256"/>
      <c r="C24" s="115" t="s">
        <v>872</v>
      </c>
      <c r="D24" s="276"/>
      <c r="E24" s="277"/>
      <c r="F24" s="277"/>
      <c r="G24" s="277"/>
      <c r="H24" s="240"/>
    </row>
    <row r="25" spans="1:8" ht="18.75">
      <c r="A25" s="275" t="s">
        <v>1473</v>
      </c>
      <c r="B25" s="256" t="s">
        <v>1483</v>
      </c>
      <c r="C25" s="115" t="s">
        <v>1484</v>
      </c>
      <c r="D25" s="276"/>
      <c r="E25" s="277">
        <v>4452</v>
      </c>
      <c r="F25" s="277"/>
      <c r="G25" s="277">
        <f>G23-E25</f>
        <v>95548</v>
      </c>
      <c r="H25" s="240"/>
    </row>
    <row r="26" spans="1:8" ht="18.75">
      <c r="A26" s="353" t="s">
        <v>1591</v>
      </c>
      <c r="B26" s="256" t="s">
        <v>1600</v>
      </c>
      <c r="C26" s="115" t="s">
        <v>1357</v>
      </c>
      <c r="D26" s="276"/>
      <c r="E26" s="277">
        <v>736</v>
      </c>
      <c r="F26" s="277"/>
      <c r="G26" s="277">
        <f>G25-E26</f>
        <v>94812</v>
      </c>
      <c r="H26" s="240"/>
    </row>
    <row r="27" spans="1:8" ht="18.75">
      <c r="A27" s="275"/>
      <c r="B27" s="256" t="s">
        <v>1600</v>
      </c>
      <c r="C27" s="115" t="s">
        <v>1602</v>
      </c>
      <c r="D27" s="276"/>
      <c r="E27" s="277">
        <v>1096</v>
      </c>
      <c r="F27" s="277"/>
      <c r="G27" s="277">
        <f>G26-E27</f>
        <v>93716</v>
      </c>
      <c r="H27" s="240"/>
    </row>
    <row r="28" spans="1:8" ht="18.75">
      <c r="A28" s="275"/>
      <c r="B28" s="256" t="s">
        <v>1600</v>
      </c>
      <c r="C28" s="115" t="s">
        <v>1602</v>
      </c>
      <c r="D28" s="276"/>
      <c r="E28" s="277">
        <v>2712</v>
      </c>
      <c r="F28" s="277"/>
      <c r="G28" s="277">
        <f>G27-E28</f>
        <v>91004</v>
      </c>
      <c r="H28" s="240"/>
    </row>
    <row r="29" spans="1:8" ht="18.75">
      <c r="A29" s="275" t="s">
        <v>1611</v>
      </c>
      <c r="B29" s="256" t="s">
        <v>1615</v>
      </c>
      <c r="C29" s="115" t="s">
        <v>1377</v>
      </c>
      <c r="D29" s="276"/>
      <c r="E29" s="277">
        <v>2204</v>
      </c>
      <c r="F29" s="277"/>
      <c r="G29" s="277">
        <f>G28-E29</f>
        <v>88800</v>
      </c>
      <c r="H29" s="240"/>
    </row>
    <row r="30" spans="1:8" ht="18.75">
      <c r="A30" s="275" t="s">
        <v>1666</v>
      </c>
      <c r="B30" s="256" t="s">
        <v>1675</v>
      </c>
      <c r="C30" s="115" t="s">
        <v>1377</v>
      </c>
      <c r="D30" s="276"/>
      <c r="E30" s="277">
        <v>1740</v>
      </c>
      <c r="F30" s="277"/>
      <c r="G30" s="277">
        <f>G29-E30</f>
        <v>87060</v>
      </c>
      <c r="H30" s="240"/>
    </row>
    <row r="31" spans="1:8" ht="18.75">
      <c r="A31" s="275"/>
      <c r="B31" s="256"/>
      <c r="C31" s="115"/>
      <c r="D31" s="276"/>
      <c r="E31" s="277"/>
      <c r="F31" s="277"/>
      <c r="G31" s="277"/>
      <c r="H31" s="240"/>
    </row>
    <row r="32" spans="1:8" ht="18.75">
      <c r="A32" s="275"/>
      <c r="B32" s="256"/>
      <c r="C32" s="115"/>
      <c r="D32" s="276"/>
      <c r="E32" s="277"/>
      <c r="F32" s="277"/>
      <c r="G32" s="277"/>
      <c r="H32" s="240"/>
    </row>
    <row r="33" spans="1:8" ht="18.75">
      <c r="A33" s="275"/>
      <c r="B33" s="256">
        <v>5</v>
      </c>
      <c r="C33" s="115" t="s">
        <v>1465</v>
      </c>
      <c r="D33" s="276">
        <v>144740</v>
      </c>
      <c r="E33" s="277"/>
      <c r="F33" s="277"/>
      <c r="G33" s="277">
        <v>144740</v>
      </c>
      <c r="H33" s="240" t="s">
        <v>1437</v>
      </c>
    </row>
    <row r="34" spans="1:8" ht="18.75">
      <c r="A34" s="275" t="s">
        <v>1432</v>
      </c>
      <c r="B34" s="235" t="s">
        <v>1435</v>
      </c>
      <c r="C34" s="115" t="s">
        <v>1436</v>
      </c>
      <c r="D34" s="238"/>
      <c r="E34" s="304">
        <v>11970</v>
      </c>
      <c r="F34" s="277"/>
      <c r="G34" s="277">
        <f>G33-E34</f>
        <v>132770</v>
      </c>
      <c r="H34" s="240"/>
    </row>
    <row r="35" spans="1:8" ht="18.75">
      <c r="A35" s="275"/>
      <c r="B35" s="256"/>
      <c r="C35" s="115"/>
      <c r="D35" s="276"/>
      <c r="E35" s="277"/>
      <c r="F35" s="277"/>
      <c r="G35" s="277"/>
      <c r="H35" s="240"/>
    </row>
    <row r="36" spans="1:8" ht="18.75">
      <c r="A36" s="275"/>
      <c r="B36" s="256">
        <v>6</v>
      </c>
      <c r="C36" s="115" t="s">
        <v>1467</v>
      </c>
      <c r="D36" s="276">
        <v>263080</v>
      </c>
      <c r="E36" s="277"/>
      <c r="F36" s="277"/>
      <c r="G36" s="277">
        <v>263080</v>
      </c>
      <c r="H36" s="240" t="s">
        <v>1462</v>
      </c>
    </row>
    <row r="37" spans="1:8" ht="18.75">
      <c r="A37" s="275"/>
      <c r="B37" s="256"/>
      <c r="C37" s="115" t="s">
        <v>1468</v>
      </c>
      <c r="D37" s="276"/>
      <c r="E37" s="277"/>
      <c r="F37" s="277"/>
      <c r="G37" s="277"/>
      <c r="H37" s="240"/>
    </row>
    <row r="38" spans="1:8" ht="18.75">
      <c r="A38" s="275"/>
      <c r="B38" s="256"/>
      <c r="C38" s="115"/>
      <c r="D38" s="276"/>
      <c r="E38" s="277"/>
      <c r="F38" s="277"/>
      <c r="G38" s="277"/>
      <c r="H38" s="240"/>
    </row>
    <row r="39" spans="1:8" ht="18.75">
      <c r="A39" s="275"/>
      <c r="B39" s="256">
        <v>7</v>
      </c>
      <c r="C39" s="115" t="s">
        <v>1469</v>
      </c>
      <c r="D39" s="276">
        <v>248340</v>
      </c>
      <c r="E39" s="277"/>
      <c r="F39" s="277"/>
      <c r="G39" s="277">
        <v>248340</v>
      </c>
      <c r="H39" s="240" t="s">
        <v>1431</v>
      </c>
    </row>
    <row r="40" spans="1:8" ht="18.75">
      <c r="A40" s="275" t="s">
        <v>1432</v>
      </c>
      <c r="B40" s="235" t="s">
        <v>1433</v>
      </c>
      <c r="C40" s="115" t="s">
        <v>1434</v>
      </c>
      <c r="D40" s="276"/>
      <c r="E40" s="277">
        <v>27870</v>
      </c>
      <c r="F40" s="277"/>
      <c r="G40" s="277">
        <f>G39-E40</f>
        <v>220470</v>
      </c>
      <c r="H40" s="240"/>
    </row>
    <row r="41" spans="1:8" ht="18.75">
      <c r="A41" s="275" t="s">
        <v>1432</v>
      </c>
      <c r="B41" s="235" t="s">
        <v>1444</v>
      </c>
      <c r="C41" s="115" t="s">
        <v>1442</v>
      </c>
      <c r="D41" s="238"/>
      <c r="E41" s="238">
        <v>1500</v>
      </c>
      <c r="F41" s="278"/>
      <c r="G41" s="277">
        <f>G40-E41</f>
        <v>218970</v>
      </c>
      <c r="H41" s="240"/>
    </row>
    <row r="42" spans="1:8" ht="18.75">
      <c r="A42" s="275" t="s">
        <v>1506</v>
      </c>
      <c r="B42" s="235" t="s">
        <v>1507</v>
      </c>
      <c r="C42" s="115" t="s">
        <v>1505</v>
      </c>
      <c r="D42" s="276"/>
      <c r="E42" s="238">
        <v>3745</v>
      </c>
      <c r="F42" s="278"/>
      <c r="G42" s="277">
        <f>G41-E42</f>
        <v>215225</v>
      </c>
      <c r="H42" s="240"/>
    </row>
    <row r="43" spans="1:8" ht="18.75">
      <c r="A43" s="275" t="s">
        <v>1611</v>
      </c>
      <c r="B43" s="235" t="s">
        <v>1617</v>
      </c>
      <c r="C43" s="115" t="s">
        <v>1616</v>
      </c>
      <c r="D43" s="276"/>
      <c r="E43" s="238">
        <v>5500</v>
      </c>
      <c r="F43" s="278"/>
      <c r="G43" s="277">
        <f>G42-E43</f>
        <v>209725</v>
      </c>
      <c r="H43" s="240"/>
    </row>
    <row r="44" spans="1:8" ht="18.75">
      <c r="A44" s="275" t="s">
        <v>1644</v>
      </c>
      <c r="B44" s="235" t="s">
        <v>1650</v>
      </c>
      <c r="C44" s="115" t="s">
        <v>1649</v>
      </c>
      <c r="D44" s="276"/>
      <c r="E44" s="277">
        <v>11780</v>
      </c>
      <c r="F44" s="278"/>
      <c r="G44" s="277">
        <f>G43-E44</f>
        <v>197945</v>
      </c>
      <c r="H44" s="240"/>
    </row>
    <row r="45" spans="1:8" ht="18.75">
      <c r="A45" s="275"/>
      <c r="B45" s="235"/>
      <c r="C45" s="115"/>
      <c r="D45" s="276"/>
      <c r="E45" s="238"/>
      <c r="F45" s="278"/>
      <c r="G45" s="277"/>
      <c r="H45" s="240"/>
    </row>
    <row r="46" spans="1:8" ht="18.75">
      <c r="A46" s="275"/>
      <c r="B46" s="235"/>
      <c r="C46" s="115"/>
      <c r="D46" s="276"/>
      <c r="E46" s="276"/>
      <c r="F46" s="278"/>
      <c r="G46" s="277"/>
      <c r="H46" s="240"/>
    </row>
    <row r="47" spans="1:8" ht="18.75">
      <c r="A47" s="275"/>
      <c r="B47" s="235">
        <v>8</v>
      </c>
      <c r="C47" s="115" t="s">
        <v>1470</v>
      </c>
      <c r="D47" s="276">
        <v>205690</v>
      </c>
      <c r="E47" s="277"/>
      <c r="F47" s="277"/>
      <c r="G47" s="277">
        <v>205690</v>
      </c>
      <c r="H47" s="240" t="s">
        <v>1421</v>
      </c>
    </row>
    <row r="48" spans="1:8" ht="18.75">
      <c r="A48" s="275" t="s">
        <v>1466</v>
      </c>
      <c r="B48" s="235" t="s">
        <v>1422</v>
      </c>
      <c r="C48" s="115" t="s">
        <v>1471</v>
      </c>
      <c r="D48" s="276"/>
      <c r="E48" s="277">
        <v>205690</v>
      </c>
      <c r="F48" s="277"/>
      <c r="G48" s="277">
        <f>G47-E48</f>
        <v>0</v>
      </c>
      <c r="H48" s="240"/>
    </row>
    <row r="49" spans="1:8" ht="18.75">
      <c r="A49" s="275"/>
      <c r="B49" s="235"/>
      <c r="C49" s="115"/>
      <c r="D49" s="238"/>
      <c r="E49" s="238"/>
      <c r="F49" s="238"/>
      <c r="G49" s="277"/>
      <c r="H49" s="240"/>
    </row>
    <row r="50" spans="1:8" ht="18.75">
      <c r="A50" s="275"/>
      <c r="B50" s="235">
        <v>9</v>
      </c>
      <c r="C50" s="115" t="s">
        <v>1504</v>
      </c>
      <c r="D50" s="276">
        <v>168975</v>
      </c>
      <c r="E50" s="238"/>
      <c r="F50" s="238"/>
      <c r="G50" s="277">
        <v>168975</v>
      </c>
      <c r="H50" s="240" t="s">
        <v>1500</v>
      </c>
    </row>
    <row r="51" spans="1:8" ht="18.75">
      <c r="A51" s="275" t="s">
        <v>1501</v>
      </c>
      <c r="B51" s="235" t="s">
        <v>1502</v>
      </c>
      <c r="C51" s="260" t="s">
        <v>1503</v>
      </c>
      <c r="D51" s="238"/>
      <c r="E51" s="277">
        <v>151775</v>
      </c>
      <c r="F51" s="238"/>
      <c r="G51" s="277">
        <f>G50-E51</f>
        <v>17200</v>
      </c>
      <c r="H51" s="240"/>
    </row>
    <row r="52" spans="1:8" ht="18.75">
      <c r="A52" s="275" t="s">
        <v>1610</v>
      </c>
      <c r="B52" s="235" t="s">
        <v>1606</v>
      </c>
      <c r="C52" s="115" t="s">
        <v>1603</v>
      </c>
      <c r="D52" s="238"/>
      <c r="E52" s="238">
        <v>3600</v>
      </c>
      <c r="F52" s="238"/>
      <c r="G52" s="277">
        <f>G51-E52</f>
        <v>13600</v>
      </c>
      <c r="H52" s="240"/>
    </row>
    <row r="53" spans="1:8" ht="18.75">
      <c r="A53" s="275"/>
      <c r="B53" s="235" t="s">
        <v>1607</v>
      </c>
      <c r="C53" s="115" t="s">
        <v>1604</v>
      </c>
      <c r="D53" s="238"/>
      <c r="E53" s="238">
        <v>7200</v>
      </c>
      <c r="F53" s="238"/>
      <c r="G53" s="277">
        <f>G52-E53</f>
        <v>6400</v>
      </c>
      <c r="H53" s="240"/>
    </row>
    <row r="54" spans="1:8" ht="18.75">
      <c r="A54" s="275"/>
      <c r="B54" s="235" t="s">
        <v>1608</v>
      </c>
      <c r="C54" s="115" t="s">
        <v>1605</v>
      </c>
      <c r="D54" s="238"/>
      <c r="E54" s="238">
        <v>2000</v>
      </c>
      <c r="F54" s="238"/>
      <c r="G54" s="277">
        <f>G53-E54</f>
        <v>4400</v>
      </c>
      <c r="H54" s="240"/>
    </row>
    <row r="55" spans="1:8" ht="18.75">
      <c r="A55" s="275"/>
      <c r="B55" s="235" t="s">
        <v>1609</v>
      </c>
      <c r="C55" s="115" t="s">
        <v>1604</v>
      </c>
      <c r="D55" s="238"/>
      <c r="E55" s="238">
        <v>3000</v>
      </c>
      <c r="F55" s="238"/>
      <c r="G55" s="277">
        <f>G54-E55</f>
        <v>1400</v>
      </c>
      <c r="H55" s="240"/>
    </row>
    <row r="56" spans="1:8" ht="18.75">
      <c r="A56" s="275"/>
      <c r="B56" s="235"/>
      <c r="C56" s="115"/>
      <c r="D56" s="238"/>
      <c r="E56" s="238"/>
      <c r="F56" s="238"/>
      <c r="G56" s="277"/>
      <c r="H56" s="240"/>
    </row>
    <row r="57" spans="1:8" ht="18.75">
      <c r="A57" s="275" t="s">
        <v>1591</v>
      </c>
      <c r="B57" s="235"/>
      <c r="C57" s="115" t="s">
        <v>1618</v>
      </c>
      <c r="D57" s="238">
        <v>175620</v>
      </c>
      <c r="E57" s="238"/>
      <c r="F57" s="238"/>
      <c r="G57" s="277">
        <v>175620</v>
      </c>
      <c r="H57" s="240" t="s">
        <v>1619</v>
      </c>
    </row>
    <row r="58" spans="1:8" ht="18.75">
      <c r="A58" s="275" t="s">
        <v>1591</v>
      </c>
      <c r="B58" s="235" t="s">
        <v>1620</v>
      </c>
      <c r="C58" s="115" t="s">
        <v>1621</v>
      </c>
      <c r="D58" s="238"/>
      <c r="E58" s="277">
        <v>36660</v>
      </c>
      <c r="F58" s="238"/>
      <c r="G58" s="277">
        <f aca="true" t="shared" si="0" ref="G58:G65">G57-E58</f>
        <v>138960</v>
      </c>
      <c r="H58" s="240"/>
    </row>
    <row r="59" spans="1:8" ht="18.75">
      <c r="A59" s="275" t="s">
        <v>1432</v>
      </c>
      <c r="B59" s="235" t="s">
        <v>1445</v>
      </c>
      <c r="C59" s="115" t="s">
        <v>1443</v>
      </c>
      <c r="D59" s="276"/>
      <c r="E59" s="277">
        <v>1080</v>
      </c>
      <c r="F59" s="238"/>
      <c r="G59" s="277">
        <f t="shared" si="0"/>
        <v>137880</v>
      </c>
      <c r="H59" s="240"/>
    </row>
    <row r="60" spans="1:8" ht="18.75">
      <c r="A60" s="275" t="s">
        <v>1653</v>
      </c>
      <c r="B60" s="235" t="s">
        <v>1491</v>
      </c>
      <c r="C60" s="115" t="s">
        <v>1492</v>
      </c>
      <c r="D60" s="276"/>
      <c r="E60" s="277">
        <v>1080</v>
      </c>
      <c r="F60" s="238"/>
      <c r="G60" s="277">
        <f t="shared" si="0"/>
        <v>136800</v>
      </c>
      <c r="H60" s="240"/>
    </row>
    <row r="61" spans="1:8" ht="18.75">
      <c r="A61" s="275" t="s">
        <v>1654</v>
      </c>
      <c r="B61" s="235" t="s">
        <v>1655</v>
      </c>
      <c r="C61" s="115" t="s">
        <v>1656</v>
      </c>
      <c r="D61" s="238"/>
      <c r="E61" s="277">
        <v>1080</v>
      </c>
      <c r="F61" s="238"/>
      <c r="G61" s="277">
        <f t="shared" si="0"/>
        <v>135720</v>
      </c>
      <c r="H61" s="240"/>
    </row>
    <row r="62" spans="1:8" ht="18.75">
      <c r="A62" s="275" t="s">
        <v>1654</v>
      </c>
      <c r="B62" s="235" t="s">
        <v>1679</v>
      </c>
      <c r="C62" s="115" t="s">
        <v>1680</v>
      </c>
      <c r="D62" s="238"/>
      <c r="E62" s="277">
        <v>2730</v>
      </c>
      <c r="F62" s="238"/>
      <c r="G62" s="277">
        <f t="shared" si="0"/>
        <v>132990</v>
      </c>
      <c r="H62" s="240" t="s">
        <v>1041</v>
      </c>
    </row>
    <row r="63" spans="1:8" ht="18.75">
      <c r="A63" s="275" t="s">
        <v>1693</v>
      </c>
      <c r="B63" s="235" t="s">
        <v>1694</v>
      </c>
      <c r="C63" s="115" t="s">
        <v>1695</v>
      </c>
      <c r="D63" s="238"/>
      <c r="E63" s="277">
        <v>1850</v>
      </c>
      <c r="F63" s="238"/>
      <c r="G63" s="277">
        <f t="shared" si="0"/>
        <v>131140</v>
      </c>
      <c r="H63" s="240"/>
    </row>
    <row r="64" spans="1:8" ht="18.75">
      <c r="A64" s="275" t="s">
        <v>1726</v>
      </c>
      <c r="B64" s="235" t="s">
        <v>1727</v>
      </c>
      <c r="C64" s="115" t="s">
        <v>762</v>
      </c>
      <c r="D64" s="238"/>
      <c r="E64" s="277">
        <v>1250</v>
      </c>
      <c r="F64" s="238"/>
      <c r="G64" s="277">
        <f t="shared" si="0"/>
        <v>129890</v>
      </c>
      <c r="H64" s="240"/>
    </row>
    <row r="65" spans="1:8" ht="18.75">
      <c r="A65" s="275"/>
      <c r="B65" s="235" t="s">
        <v>1728</v>
      </c>
      <c r="C65" s="115" t="s">
        <v>1729</v>
      </c>
      <c r="D65" s="238"/>
      <c r="E65" s="277">
        <v>13135</v>
      </c>
      <c r="F65" s="238"/>
      <c r="G65" s="277">
        <f t="shared" si="0"/>
        <v>116755</v>
      </c>
      <c r="H65" s="240"/>
    </row>
    <row r="66" spans="1:8" ht="18.75">
      <c r="A66" s="275"/>
      <c r="B66" s="235"/>
      <c r="C66" s="115"/>
      <c r="D66" s="238"/>
      <c r="E66" s="277"/>
      <c r="F66" s="238"/>
      <c r="G66" s="277"/>
      <c r="H66" s="240"/>
    </row>
    <row r="67" spans="1:8" ht="18.75">
      <c r="A67" s="275"/>
      <c r="B67" s="235"/>
      <c r="C67" s="115"/>
      <c r="D67" s="238"/>
      <c r="E67" s="277"/>
      <c r="F67" s="238"/>
      <c r="G67" s="277"/>
      <c r="H67" s="240"/>
    </row>
    <row r="68" spans="1:8" ht="18.75">
      <c r="A68" s="275"/>
      <c r="B68" s="235"/>
      <c r="C68" s="115" t="s">
        <v>1685</v>
      </c>
      <c r="D68" s="238">
        <v>19850</v>
      </c>
      <c r="E68" s="277"/>
      <c r="F68" s="238"/>
      <c r="G68" s="277">
        <v>19850</v>
      </c>
      <c r="H68" s="240"/>
    </row>
    <row r="69" spans="1:8" ht="18.75">
      <c r="A69" s="275" t="s">
        <v>1686</v>
      </c>
      <c r="B69" s="235" t="s">
        <v>1687</v>
      </c>
      <c r="C69" s="115" t="s">
        <v>1690</v>
      </c>
      <c r="D69" s="238"/>
      <c r="E69" s="277">
        <v>1800</v>
      </c>
      <c r="F69" s="238"/>
      <c r="G69" s="277">
        <f>G68-E69</f>
        <v>18050</v>
      </c>
      <c r="H69" s="240"/>
    </row>
    <row r="70" spans="1:8" ht="18.75">
      <c r="A70" s="275"/>
      <c r="B70" s="235" t="s">
        <v>1689</v>
      </c>
      <c r="C70" s="115" t="s">
        <v>1691</v>
      </c>
      <c r="D70" s="238"/>
      <c r="E70" s="277">
        <v>1050</v>
      </c>
      <c r="F70" s="238"/>
      <c r="G70" s="277">
        <f>G69-E70</f>
        <v>17000</v>
      </c>
      <c r="H70" s="240"/>
    </row>
    <row r="71" spans="1:8" ht="18.75">
      <c r="A71" s="275" t="s">
        <v>1734</v>
      </c>
      <c r="B71" s="235" t="s">
        <v>1735</v>
      </c>
      <c r="C71" s="115" t="s">
        <v>1736</v>
      </c>
      <c r="D71" s="238"/>
      <c r="E71" s="277">
        <v>2500</v>
      </c>
      <c r="F71" s="238"/>
      <c r="G71" s="277">
        <f>G70-E71</f>
        <v>14500</v>
      </c>
      <c r="H71" s="240"/>
    </row>
    <row r="72" spans="1:8" ht="18.75">
      <c r="A72" s="275"/>
      <c r="B72" s="235" t="s">
        <v>1738</v>
      </c>
      <c r="C72" s="115" t="s">
        <v>1737</v>
      </c>
      <c r="D72" s="238"/>
      <c r="E72" s="277">
        <v>1000</v>
      </c>
      <c r="F72" s="238"/>
      <c r="G72" s="277">
        <f>G71-E72</f>
        <v>13500</v>
      </c>
      <c r="H72" s="240"/>
    </row>
    <row r="73" spans="1:8" ht="18.75">
      <c r="A73" s="275"/>
      <c r="B73" s="235"/>
      <c r="C73" s="115"/>
      <c r="D73" s="238"/>
      <c r="E73" s="277"/>
      <c r="F73" s="238"/>
      <c r="G73" s="277"/>
      <c r="H73" s="240"/>
    </row>
    <row r="74" spans="1:8" ht="18.75">
      <c r="A74" s="275"/>
      <c r="B74" s="235"/>
      <c r="C74" s="115"/>
      <c r="D74" s="238"/>
      <c r="E74" s="277"/>
      <c r="F74" s="238"/>
      <c r="G74" s="277"/>
      <c r="H74" s="240"/>
    </row>
    <row r="75" spans="1:8" ht="18.75">
      <c r="A75" s="275"/>
      <c r="B75" s="235"/>
      <c r="C75" s="115" t="s">
        <v>1716</v>
      </c>
      <c r="D75" s="238">
        <v>119100</v>
      </c>
      <c r="E75" s="277"/>
      <c r="F75" s="238"/>
      <c r="G75" s="277">
        <v>119100</v>
      </c>
      <c r="H75" s="240" t="s">
        <v>1715</v>
      </c>
    </row>
    <row r="76" spans="1:8" ht="18.75">
      <c r="A76" s="275" t="s">
        <v>1669</v>
      </c>
      <c r="B76" s="235" t="s">
        <v>1717</v>
      </c>
      <c r="C76" s="115" t="s">
        <v>1718</v>
      </c>
      <c r="D76" s="238"/>
      <c r="E76" s="277">
        <v>46800</v>
      </c>
      <c r="F76" s="238"/>
      <c r="G76" s="277">
        <f>G75-E76</f>
        <v>72300</v>
      </c>
      <c r="H76" s="240"/>
    </row>
    <row r="77" spans="1:8" ht="18.75">
      <c r="A77" s="275"/>
      <c r="B77" s="235"/>
      <c r="C77" s="115"/>
      <c r="D77" s="238"/>
      <c r="E77" s="277"/>
      <c r="F77" s="238"/>
      <c r="G77" s="277"/>
      <c r="H77" s="240"/>
    </row>
    <row r="78" spans="1:14" ht="18.75">
      <c r="A78" s="275"/>
      <c r="B78" s="279"/>
      <c r="C78" s="115"/>
      <c r="D78" s="238"/>
      <c r="E78" s="238"/>
      <c r="F78" s="238"/>
      <c r="G78" s="238"/>
      <c r="H78" s="240"/>
      <c r="J78" s="280"/>
      <c r="N78" s="280"/>
    </row>
    <row r="79" spans="1:14" ht="18.75">
      <c r="A79" s="281"/>
      <c r="B79" s="282"/>
      <c r="C79" s="283"/>
      <c r="D79" s="58"/>
      <c r="E79" s="58"/>
      <c r="F79" s="58"/>
      <c r="G79" s="58"/>
      <c r="H79" s="284"/>
      <c r="J79" s="280"/>
      <c r="N79" s="280"/>
    </row>
    <row r="80" spans="1:14" ht="19.5" thickBot="1">
      <c r="A80" s="285"/>
      <c r="B80" s="286"/>
      <c r="C80" s="287" t="s">
        <v>1137</v>
      </c>
      <c r="D80" s="288">
        <f>SUM(D8:D79)</f>
        <v>1647635</v>
      </c>
      <c r="E80" s="288">
        <f>SUM(E8:E79)</f>
        <v>735251</v>
      </c>
      <c r="F80" s="288">
        <f>SUM(F6:F79)</f>
        <v>0</v>
      </c>
      <c r="G80" s="479">
        <f>D80-E80</f>
        <v>912384</v>
      </c>
      <c r="H80" s="289"/>
      <c r="J80" s="280"/>
      <c r="N80" s="280"/>
    </row>
    <row r="81" spans="4:14" ht="16.5" thickTop="1">
      <c r="D81" s="290"/>
      <c r="E81" s="290"/>
      <c r="F81" s="290"/>
      <c r="G81" s="290"/>
      <c r="N81" s="280"/>
    </row>
    <row r="82" spans="4:7" ht="15.75">
      <c r="D82" s="290"/>
      <c r="E82" s="290"/>
      <c r="F82" s="290"/>
      <c r="G82" s="290"/>
    </row>
    <row r="83" spans="4:7" ht="15.75">
      <c r="D83" s="290"/>
      <c r="E83" s="290"/>
      <c r="F83" s="290"/>
      <c r="G83" s="290"/>
    </row>
    <row r="85" spans="2:16" ht="18.75">
      <c r="B85" s="291"/>
      <c r="C85" s="291"/>
      <c r="D85" s="166"/>
      <c r="E85" s="291"/>
      <c r="F85" s="291"/>
      <c r="G85" s="292"/>
      <c r="L85" s="83"/>
      <c r="O85" s="293"/>
      <c r="P85" s="45"/>
    </row>
    <row r="86" spans="2:16" ht="18.75">
      <c r="B86" s="294"/>
      <c r="C86" s="291"/>
      <c r="D86" s="166"/>
      <c r="E86" s="291"/>
      <c r="F86" s="291"/>
      <c r="G86" s="292"/>
      <c r="J86" s="45"/>
      <c r="L86" s="83"/>
      <c r="O86" s="293"/>
      <c r="P86" s="45"/>
    </row>
    <row r="87" spans="2:16" ht="19.5" thickBot="1">
      <c r="B87" s="291"/>
      <c r="C87" s="291"/>
      <c r="D87" s="295"/>
      <c r="E87" s="291"/>
      <c r="F87" s="291"/>
      <c r="G87" s="292"/>
      <c r="L87" s="83"/>
      <c r="O87" s="293"/>
      <c r="P87" s="45"/>
    </row>
    <row r="88" spans="2:16" ht="19.5" thickBot="1">
      <c r="B88" s="291"/>
      <c r="C88" s="291"/>
      <c r="D88" s="166"/>
      <c r="E88" s="291"/>
      <c r="F88" s="291"/>
      <c r="G88" s="292"/>
      <c r="L88" s="83"/>
      <c r="O88" s="296"/>
      <c r="P88" s="45"/>
    </row>
    <row r="89" spans="2:16" ht="16.5" thickBot="1">
      <c r="B89" s="291"/>
      <c r="C89" s="291"/>
      <c r="D89" s="297"/>
      <c r="E89" s="291"/>
      <c r="F89" s="291"/>
      <c r="G89" s="291"/>
      <c r="L89" s="298"/>
      <c r="O89" s="299"/>
      <c r="P89" s="45"/>
    </row>
  </sheetData>
  <sheetProtection/>
  <mergeCells count="2">
    <mergeCell ref="A1:G1"/>
    <mergeCell ref="A2:G2"/>
  </mergeCells>
  <printOptions/>
  <pageMargins left="0.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244" customWidth="1"/>
    <col min="2" max="2" width="8.421875" style="244" customWidth="1"/>
    <col min="3" max="3" width="26.421875" style="244" customWidth="1"/>
    <col min="4" max="4" width="12.7109375" style="244" customWidth="1"/>
    <col min="5" max="5" width="12.28125" style="244" customWidth="1"/>
    <col min="6" max="6" width="9.8515625" style="244" customWidth="1"/>
    <col min="7" max="7" width="13.28125" style="244" customWidth="1"/>
    <col min="8" max="8" width="9.7109375" style="244" customWidth="1"/>
    <col min="9" max="9" width="9.140625" style="244" customWidth="1"/>
    <col min="10" max="10" width="11.28125" style="244" bestFit="1" customWidth="1"/>
    <col min="11" max="11" width="11.421875" style="244" bestFit="1" customWidth="1"/>
    <col min="12" max="12" width="10.28125" style="244" bestFit="1" customWidth="1"/>
    <col min="13" max="13" width="9.140625" style="244" customWidth="1"/>
    <col min="14" max="14" width="14.421875" style="244" customWidth="1"/>
    <col min="15" max="15" width="9.140625" style="244" customWidth="1"/>
    <col min="16" max="16" width="12.28125" style="244" customWidth="1"/>
    <col min="17" max="17" width="11.140625" style="244" customWidth="1"/>
    <col min="18" max="16384" width="9.140625" style="244" customWidth="1"/>
  </cols>
  <sheetData>
    <row r="1" spans="1:8" ht="18.75">
      <c r="A1" s="242"/>
      <c r="B1" s="242"/>
      <c r="C1" s="242"/>
      <c r="D1" s="228" t="s">
        <v>689</v>
      </c>
      <c r="E1" s="242"/>
      <c r="F1" s="242"/>
      <c r="G1" s="242"/>
      <c r="H1" s="242"/>
    </row>
    <row r="2" spans="1:8" ht="17.25">
      <c r="A2" s="242" t="s">
        <v>1757</v>
      </c>
      <c r="B2" s="242"/>
      <c r="C2" s="242"/>
      <c r="D2" s="242"/>
      <c r="E2" s="242"/>
      <c r="F2" s="242"/>
      <c r="G2" s="242"/>
      <c r="H2" s="242" t="s">
        <v>706</v>
      </c>
    </row>
    <row r="3" spans="1:14" ht="17.25">
      <c r="A3" s="242" t="s">
        <v>32</v>
      </c>
      <c r="B3" s="242"/>
      <c r="C3" s="242"/>
      <c r="D3" s="242"/>
      <c r="E3" s="242"/>
      <c r="F3" s="242"/>
      <c r="G3" s="242"/>
      <c r="H3" s="242"/>
      <c r="N3" s="302"/>
    </row>
    <row r="4" spans="1:14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47" t="s">
        <v>3</v>
      </c>
      <c r="N4" s="302"/>
    </row>
    <row r="5" spans="1:14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54" t="s">
        <v>37</v>
      </c>
      <c r="N5" s="302"/>
    </row>
    <row r="6" spans="1:14" ht="17.25">
      <c r="A6" s="303" t="s">
        <v>1290</v>
      </c>
      <c r="B6" s="256" t="s">
        <v>1291</v>
      </c>
      <c r="C6" s="239" t="s">
        <v>690</v>
      </c>
      <c r="D6" s="304">
        <v>15619000</v>
      </c>
      <c r="E6" s="304"/>
      <c r="F6" s="257"/>
      <c r="G6" s="305">
        <v>15619000</v>
      </c>
      <c r="H6" s="300" t="s">
        <v>51</v>
      </c>
      <c r="N6" s="302"/>
    </row>
    <row r="7" spans="1:14" ht="17.25">
      <c r="A7" s="255" t="s">
        <v>1393</v>
      </c>
      <c r="B7" s="255" t="s">
        <v>1401</v>
      </c>
      <c r="C7" s="115" t="s">
        <v>1395</v>
      </c>
      <c r="D7" s="257"/>
      <c r="E7" s="257">
        <v>3824498.86</v>
      </c>
      <c r="F7" s="257"/>
      <c r="G7" s="259">
        <f>G6-E7</f>
        <v>11794501.14</v>
      </c>
      <c r="H7" s="262"/>
      <c r="N7" s="302"/>
    </row>
    <row r="8" spans="1:14" ht="17.25">
      <c r="A8" s="255" t="s">
        <v>1506</v>
      </c>
      <c r="B8" s="256" t="s">
        <v>1529</v>
      </c>
      <c r="C8" s="115" t="s">
        <v>1511</v>
      </c>
      <c r="D8" s="306"/>
      <c r="E8" s="259">
        <v>1930780.32</v>
      </c>
      <c r="F8" s="257"/>
      <c r="G8" s="259">
        <f>G7-E8</f>
        <v>9863720.82</v>
      </c>
      <c r="H8" s="262"/>
      <c r="N8" s="302"/>
    </row>
    <row r="9" spans="1:14" ht="17.25">
      <c r="A9" s="255" t="s">
        <v>1688</v>
      </c>
      <c r="B9" s="256" t="s">
        <v>1703</v>
      </c>
      <c r="C9" s="115" t="s">
        <v>1652</v>
      </c>
      <c r="D9" s="257"/>
      <c r="E9" s="257">
        <v>1887778.39</v>
      </c>
      <c r="F9" s="257"/>
      <c r="G9" s="259">
        <f>G8-E9</f>
        <v>7975942.430000001</v>
      </c>
      <c r="H9" s="262"/>
      <c r="N9" s="302"/>
    </row>
    <row r="10" spans="1:16" ht="17.25">
      <c r="A10" s="255"/>
      <c r="B10" s="256"/>
      <c r="C10" s="241"/>
      <c r="D10" s="257"/>
      <c r="E10" s="257"/>
      <c r="F10" s="257"/>
      <c r="G10" s="259"/>
      <c r="H10" s="262"/>
      <c r="P10" s="307"/>
    </row>
    <row r="11" spans="1:16" ht="17.25">
      <c r="A11" s="255"/>
      <c r="B11" s="256"/>
      <c r="C11" s="241"/>
      <c r="D11" s="257"/>
      <c r="E11" s="257"/>
      <c r="F11" s="257"/>
      <c r="G11" s="259"/>
      <c r="H11" s="262"/>
      <c r="P11" s="307"/>
    </row>
    <row r="12" spans="1:16" ht="17.25">
      <c r="A12" s="255"/>
      <c r="B12" s="256"/>
      <c r="C12" s="241"/>
      <c r="D12" s="257"/>
      <c r="E12" s="257"/>
      <c r="F12" s="257"/>
      <c r="G12" s="259"/>
      <c r="H12" s="262"/>
      <c r="P12" s="307"/>
    </row>
    <row r="13" spans="1:16" ht="17.25">
      <c r="A13" s="255"/>
      <c r="B13" s="256"/>
      <c r="C13" s="241"/>
      <c r="D13" s="257"/>
      <c r="E13" s="257"/>
      <c r="F13" s="257"/>
      <c r="G13" s="259"/>
      <c r="H13" s="260"/>
      <c r="P13" s="307"/>
    </row>
    <row r="14" spans="1:18" ht="17.25">
      <c r="A14" s="255"/>
      <c r="B14" s="256"/>
      <c r="C14" s="115"/>
      <c r="D14" s="257"/>
      <c r="E14" s="257"/>
      <c r="F14" s="257"/>
      <c r="G14" s="259"/>
      <c r="H14" s="260"/>
      <c r="J14" s="308"/>
      <c r="K14" s="308"/>
      <c r="L14" s="308"/>
      <c r="M14" s="308"/>
      <c r="N14" s="309"/>
      <c r="O14" s="308"/>
      <c r="P14" s="310"/>
      <c r="Q14" s="308"/>
      <c r="R14" s="308"/>
    </row>
    <row r="15" spans="1:18" ht="17.25">
      <c r="A15" s="255"/>
      <c r="B15" s="263"/>
      <c r="C15" s="239"/>
      <c r="D15" s="257"/>
      <c r="E15" s="257"/>
      <c r="F15" s="257"/>
      <c r="G15" s="259"/>
      <c r="H15" s="260"/>
      <c r="J15" s="308"/>
      <c r="K15" s="308"/>
      <c r="L15" s="308"/>
      <c r="M15" s="308"/>
      <c r="N15" s="309"/>
      <c r="O15" s="308"/>
      <c r="P15" s="310"/>
      <c r="Q15" s="308"/>
      <c r="R15" s="308"/>
    </row>
    <row r="16" spans="1:18" ht="17.25">
      <c r="A16" s="255"/>
      <c r="B16" s="256"/>
      <c r="C16" s="115"/>
      <c r="D16" s="257"/>
      <c r="E16" s="257"/>
      <c r="F16" s="257"/>
      <c r="G16" s="259"/>
      <c r="H16" s="260"/>
      <c r="J16" s="308"/>
      <c r="K16" s="308"/>
      <c r="L16" s="308"/>
      <c r="M16" s="308"/>
      <c r="N16" s="309"/>
      <c r="O16" s="308"/>
      <c r="P16" s="310"/>
      <c r="Q16" s="308"/>
      <c r="R16" s="308"/>
    </row>
    <row r="17" spans="1:18" ht="17.25">
      <c r="A17" s="255"/>
      <c r="B17" s="263"/>
      <c r="C17" s="115"/>
      <c r="D17" s="257"/>
      <c r="E17" s="257"/>
      <c r="F17" s="257"/>
      <c r="G17" s="259"/>
      <c r="H17" s="260"/>
      <c r="J17" s="308"/>
      <c r="K17" s="308"/>
      <c r="L17" s="308"/>
      <c r="M17" s="308"/>
      <c r="N17" s="309"/>
      <c r="O17" s="308"/>
      <c r="P17" s="310"/>
      <c r="Q17" s="308"/>
      <c r="R17" s="308"/>
    </row>
    <row r="18" spans="1:18" ht="17.25">
      <c r="A18" s="255"/>
      <c r="B18" s="263"/>
      <c r="C18" s="241"/>
      <c r="D18" s="257"/>
      <c r="E18" s="257"/>
      <c r="F18" s="257"/>
      <c r="G18" s="259"/>
      <c r="H18" s="260"/>
      <c r="J18" s="308"/>
      <c r="K18" s="308"/>
      <c r="L18" s="308"/>
      <c r="M18" s="308"/>
      <c r="N18" s="309"/>
      <c r="O18" s="308"/>
      <c r="P18" s="310"/>
      <c r="Q18" s="308"/>
      <c r="R18" s="308"/>
    </row>
    <row r="19" spans="1:18" ht="17.25">
      <c r="A19" s="255"/>
      <c r="B19" s="263"/>
      <c r="C19" s="241"/>
      <c r="D19" s="259"/>
      <c r="E19" s="259"/>
      <c r="F19" s="259"/>
      <c r="G19" s="259"/>
      <c r="H19" s="260"/>
      <c r="J19" s="308"/>
      <c r="K19" s="308"/>
      <c r="L19" s="308"/>
      <c r="M19" s="308"/>
      <c r="N19" s="309"/>
      <c r="O19" s="308"/>
      <c r="P19" s="310"/>
      <c r="Q19" s="308"/>
      <c r="R19" s="308"/>
    </row>
    <row r="20" spans="1:18" ht="17.25">
      <c r="A20" s="255"/>
      <c r="B20" s="263"/>
      <c r="C20" s="239"/>
      <c r="D20" s="257"/>
      <c r="E20" s="257"/>
      <c r="F20" s="257"/>
      <c r="G20" s="257"/>
      <c r="H20" s="260"/>
      <c r="J20" s="308"/>
      <c r="K20" s="308"/>
      <c r="L20" s="308"/>
      <c r="M20" s="308"/>
      <c r="N20" s="309"/>
      <c r="O20" s="308"/>
      <c r="P20" s="310"/>
      <c r="Q20" s="308"/>
      <c r="R20" s="308"/>
    </row>
    <row r="21" spans="1:18" ht="17.25">
      <c r="A21" s="255"/>
      <c r="B21" s="263"/>
      <c r="C21" s="241"/>
      <c r="D21" s="257"/>
      <c r="E21" s="257"/>
      <c r="F21" s="257"/>
      <c r="G21" s="257"/>
      <c r="H21" s="260"/>
      <c r="J21" s="308"/>
      <c r="K21" s="308"/>
      <c r="L21" s="308"/>
      <c r="M21" s="308"/>
      <c r="N21" s="309"/>
      <c r="O21" s="308"/>
      <c r="P21" s="310"/>
      <c r="Q21" s="308"/>
      <c r="R21" s="308"/>
    </row>
    <row r="22" spans="1:18" ht="17.25">
      <c r="A22" s="255"/>
      <c r="B22" s="263"/>
      <c r="C22" s="241"/>
      <c r="D22" s="257"/>
      <c r="E22" s="257"/>
      <c r="F22" s="257"/>
      <c r="G22" s="257"/>
      <c r="H22" s="260"/>
      <c r="J22" s="308"/>
      <c r="K22" s="308"/>
      <c r="L22" s="308"/>
      <c r="M22" s="308"/>
      <c r="N22" s="309"/>
      <c r="O22" s="308"/>
      <c r="P22" s="310"/>
      <c r="Q22" s="308"/>
      <c r="R22" s="308"/>
    </row>
    <row r="23" spans="1:18" ht="17.25">
      <c r="A23" s="255"/>
      <c r="B23" s="263"/>
      <c r="C23" s="241"/>
      <c r="D23" s="257"/>
      <c r="E23" s="257"/>
      <c r="F23" s="257"/>
      <c r="G23" s="257"/>
      <c r="H23" s="260"/>
      <c r="J23" s="308"/>
      <c r="K23" s="308"/>
      <c r="L23" s="308"/>
      <c r="M23" s="308"/>
      <c r="N23" s="309"/>
      <c r="O23" s="308"/>
      <c r="P23" s="310"/>
      <c r="Q23" s="308"/>
      <c r="R23" s="308"/>
    </row>
    <row r="24" spans="1:18" ht="17.25">
      <c r="A24" s="255"/>
      <c r="B24" s="263"/>
      <c r="C24" s="241"/>
      <c r="D24" s="257"/>
      <c r="E24" s="257"/>
      <c r="F24" s="438"/>
      <c r="G24" s="257"/>
      <c r="H24" s="260"/>
      <c r="J24" s="308"/>
      <c r="K24" s="308"/>
      <c r="L24" s="308"/>
      <c r="M24" s="308"/>
      <c r="N24" s="309"/>
      <c r="O24" s="308"/>
      <c r="P24" s="310"/>
      <c r="Q24" s="308"/>
      <c r="R24" s="308"/>
    </row>
    <row r="25" spans="1:18" ht="17.25">
      <c r="A25" s="255"/>
      <c r="B25" s="263"/>
      <c r="C25" s="241"/>
      <c r="D25" s="257"/>
      <c r="E25" s="257"/>
      <c r="F25" s="257"/>
      <c r="G25" s="257"/>
      <c r="H25" s="260"/>
      <c r="J25" s="308"/>
      <c r="K25" s="308"/>
      <c r="L25" s="308"/>
      <c r="M25" s="308"/>
      <c r="N25" s="309"/>
      <c r="O25" s="308"/>
      <c r="P25" s="310"/>
      <c r="Q25" s="308"/>
      <c r="R25" s="308"/>
    </row>
    <row r="26" spans="1:18" ht="17.25">
      <c r="A26" s="255"/>
      <c r="B26" s="263"/>
      <c r="C26" s="241"/>
      <c r="D26" s="311"/>
      <c r="E26" s="311"/>
      <c r="F26" s="311"/>
      <c r="G26" s="312"/>
      <c r="H26" s="260"/>
      <c r="J26" s="308"/>
      <c r="K26" s="308"/>
      <c r="L26" s="308"/>
      <c r="M26" s="308"/>
      <c r="N26" s="309"/>
      <c r="O26" s="308"/>
      <c r="P26" s="310"/>
      <c r="Q26" s="308"/>
      <c r="R26" s="308"/>
    </row>
    <row r="27" spans="1:18" ht="18" thickBot="1">
      <c r="A27" s="255"/>
      <c r="B27" s="313"/>
      <c r="C27" s="301" t="s">
        <v>49</v>
      </c>
      <c r="D27" s="354">
        <f>SUM(D6:D26)</f>
        <v>15619000</v>
      </c>
      <c r="E27" s="354">
        <f>SUM(E6:E26)</f>
        <v>7643057.569999999</v>
      </c>
      <c r="F27" s="437">
        <f>SUM(F6:F26)</f>
        <v>0</v>
      </c>
      <c r="G27" s="314">
        <f>D27-E27-F27</f>
        <v>7975942.430000001</v>
      </c>
      <c r="H27" s="260"/>
      <c r="J27" s="308"/>
      <c r="K27" s="308"/>
      <c r="L27" s="308"/>
      <c r="M27" s="308"/>
      <c r="N27" s="309"/>
      <c r="O27" s="308"/>
      <c r="P27" s="310"/>
      <c r="Q27" s="308"/>
      <c r="R27" s="308"/>
    </row>
    <row r="28" spans="2:18" ht="18" thickTop="1">
      <c r="B28" s="315"/>
      <c r="D28" s="244" t="s">
        <v>475</v>
      </c>
      <c r="J28" s="308"/>
      <c r="K28" s="309"/>
      <c r="L28" s="308"/>
      <c r="M28" s="308"/>
      <c r="N28" s="309"/>
      <c r="O28" s="308"/>
      <c r="P28" s="310"/>
      <c r="Q28" s="308"/>
      <c r="R28" s="308"/>
    </row>
    <row r="29" spans="10:18" ht="17.25">
      <c r="J29" s="308"/>
      <c r="K29" s="308"/>
      <c r="L29" s="308"/>
      <c r="M29" s="308"/>
      <c r="N29" s="316"/>
      <c r="O29" s="308"/>
      <c r="P29" s="308"/>
      <c r="Q29" s="308"/>
      <c r="R29" s="308"/>
    </row>
    <row r="30" spans="10:18" ht="17.25">
      <c r="J30" s="308"/>
      <c r="K30" s="308"/>
      <c r="L30" s="308"/>
      <c r="M30" s="308"/>
      <c r="N30" s="308"/>
      <c r="O30" s="308"/>
      <c r="P30" s="308"/>
      <c r="Q30" s="308"/>
      <c r="R30" s="308"/>
    </row>
    <row r="31" ht="17.25">
      <c r="D31" s="302"/>
    </row>
    <row r="32" ht="17.25">
      <c r="D32" s="302"/>
    </row>
    <row r="33" ht="17.25">
      <c r="D33" s="302"/>
    </row>
    <row r="34" ht="17.25">
      <c r="D34" s="309"/>
    </row>
    <row r="35" ht="17.25">
      <c r="D35" s="309"/>
    </row>
    <row r="37" ht="17.25">
      <c r="D37" s="317"/>
    </row>
  </sheetData>
  <sheetProtection/>
  <printOptions/>
  <pageMargins left="0.32" right="0.15" top="0.14" bottom="0.14" header="0.14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8.7109375" style="244" customWidth="1"/>
    <col min="2" max="2" width="8.421875" style="244" customWidth="1"/>
    <col min="3" max="3" width="23.8515625" style="244" customWidth="1"/>
    <col min="4" max="4" width="11.28125" style="244" customWidth="1"/>
    <col min="5" max="5" width="12.28125" style="244" customWidth="1"/>
    <col min="6" max="6" width="9.28125" style="244" customWidth="1"/>
    <col min="7" max="7" width="13.00390625" style="244" customWidth="1"/>
    <col min="8" max="8" width="8.8515625" style="244" customWidth="1"/>
    <col min="9" max="9" width="9.140625" style="244" customWidth="1"/>
    <col min="10" max="10" width="11.28125" style="244" bestFit="1" customWidth="1"/>
    <col min="11" max="11" width="14.28125" style="244" customWidth="1"/>
    <col min="12" max="12" width="10.28125" style="244" bestFit="1" customWidth="1"/>
    <col min="13" max="13" width="9.140625" style="244" customWidth="1"/>
    <col min="14" max="14" width="14.421875" style="244" customWidth="1"/>
    <col min="15" max="15" width="9.140625" style="244" customWidth="1"/>
    <col min="16" max="16" width="12.28125" style="244" customWidth="1"/>
    <col min="17" max="17" width="11.140625" style="244" customWidth="1"/>
    <col min="18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 t="s">
        <v>1296</v>
      </c>
    </row>
    <row r="2" spans="1:8" ht="17.25">
      <c r="A2" s="515" t="s">
        <v>1758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32</v>
      </c>
      <c r="B3" s="242"/>
      <c r="C3" s="242"/>
      <c r="D3" s="242"/>
      <c r="E3" s="242"/>
      <c r="F3" s="242"/>
      <c r="G3" s="242" t="s">
        <v>5</v>
      </c>
      <c r="H3" s="242" t="s">
        <v>699</v>
      </c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47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54" t="s">
        <v>37</v>
      </c>
    </row>
    <row r="6" spans="1:8" ht="17.25">
      <c r="A6" s="303"/>
      <c r="B6" s="256"/>
      <c r="C6" s="241"/>
      <c r="D6" s="306"/>
      <c r="E6" s="306"/>
      <c r="F6" s="259"/>
      <c r="G6" s="258"/>
      <c r="H6" s="300"/>
    </row>
    <row r="7" spans="1:8" ht="17.25">
      <c r="A7" s="303" t="s">
        <v>1301</v>
      </c>
      <c r="B7" s="256" t="s">
        <v>1302</v>
      </c>
      <c r="C7" s="239" t="s">
        <v>1304</v>
      </c>
      <c r="D7" s="304">
        <v>3496500</v>
      </c>
      <c r="E7" s="304"/>
      <c r="F7" s="257"/>
      <c r="G7" s="305">
        <v>3496500</v>
      </c>
      <c r="H7" s="300" t="s">
        <v>51</v>
      </c>
    </row>
    <row r="8" spans="1:8" ht="17.25">
      <c r="A8" s="255" t="s">
        <v>1393</v>
      </c>
      <c r="B8" s="255" t="s">
        <v>1399</v>
      </c>
      <c r="C8" s="115" t="s">
        <v>1395</v>
      </c>
      <c r="D8" s="306"/>
      <c r="E8" s="259">
        <v>1165500</v>
      </c>
      <c r="F8" s="259"/>
      <c r="G8" s="258">
        <f>G7-E8</f>
        <v>2331000</v>
      </c>
      <c r="H8" s="300"/>
    </row>
    <row r="9" spans="1:8" ht="17.25">
      <c r="A9" s="255" t="s">
        <v>1506</v>
      </c>
      <c r="B9" s="256" t="s">
        <v>1526</v>
      </c>
      <c r="C9" s="115" t="s">
        <v>1527</v>
      </c>
      <c r="D9" s="306"/>
      <c r="E9" s="259">
        <v>582750</v>
      </c>
      <c r="F9" s="259"/>
      <c r="G9" s="258">
        <f>G8-E9</f>
        <v>1748250</v>
      </c>
      <c r="H9" s="300"/>
    </row>
    <row r="10" spans="1:8" ht="17.25">
      <c r="A10" s="255" t="s">
        <v>1688</v>
      </c>
      <c r="B10" s="256" t="s">
        <v>1700</v>
      </c>
      <c r="C10" s="115" t="s">
        <v>1701</v>
      </c>
      <c r="D10" s="306"/>
      <c r="E10" s="259">
        <v>551250</v>
      </c>
      <c r="F10" s="259"/>
      <c r="G10" s="258">
        <f>G9-E10</f>
        <v>1197000</v>
      </c>
      <c r="H10" s="300"/>
    </row>
    <row r="11" spans="1:8" ht="17.25">
      <c r="A11" s="255"/>
      <c r="B11" s="256"/>
      <c r="C11" s="115"/>
      <c r="D11" s="306"/>
      <c r="E11" s="259"/>
      <c r="F11" s="259"/>
      <c r="G11" s="258"/>
      <c r="H11" s="300"/>
    </row>
    <row r="12" spans="1:8" ht="17.25">
      <c r="A12" s="255"/>
      <c r="B12" s="256"/>
      <c r="C12" s="115"/>
      <c r="D12" s="306"/>
      <c r="E12" s="259"/>
      <c r="F12" s="259"/>
      <c r="G12" s="258"/>
      <c r="H12" s="300"/>
    </row>
    <row r="13" spans="1:8" ht="17.25">
      <c r="A13" s="303" t="s">
        <v>1301</v>
      </c>
      <c r="B13" s="256" t="s">
        <v>1303</v>
      </c>
      <c r="C13" s="239" t="s">
        <v>1305</v>
      </c>
      <c r="D13" s="304">
        <v>699300</v>
      </c>
      <c r="E13" s="306"/>
      <c r="F13" s="259"/>
      <c r="G13" s="258">
        <v>699300</v>
      </c>
      <c r="H13" s="300" t="s">
        <v>51</v>
      </c>
    </row>
    <row r="14" spans="1:8" ht="17.25">
      <c r="A14" s="303" t="s">
        <v>1341</v>
      </c>
      <c r="B14" s="263" t="s">
        <v>1379</v>
      </c>
      <c r="C14" s="482" t="s">
        <v>1367</v>
      </c>
      <c r="D14" s="306"/>
      <c r="E14" s="306">
        <v>116550</v>
      </c>
      <c r="F14" s="259"/>
      <c r="G14" s="258">
        <f>G13-E14</f>
        <v>582750</v>
      </c>
      <c r="H14" s="300"/>
    </row>
    <row r="15" spans="1:8" ht="17.25">
      <c r="A15" s="303" t="s">
        <v>1393</v>
      </c>
      <c r="B15" s="263" t="s">
        <v>1398</v>
      </c>
      <c r="C15" s="482" t="s">
        <v>1397</v>
      </c>
      <c r="D15" s="306"/>
      <c r="E15" s="306">
        <v>116550</v>
      </c>
      <c r="F15" s="259"/>
      <c r="G15" s="258">
        <f>G14-E15</f>
        <v>466200</v>
      </c>
      <c r="H15" s="300"/>
    </row>
    <row r="16" spans="1:8" ht="17.25">
      <c r="A16" s="303" t="s">
        <v>1506</v>
      </c>
      <c r="B16" s="263" t="s">
        <v>1526</v>
      </c>
      <c r="C16" s="482" t="s">
        <v>1511</v>
      </c>
      <c r="D16" s="306"/>
      <c r="E16" s="306">
        <v>116550</v>
      </c>
      <c r="F16" s="457"/>
      <c r="G16" s="258">
        <f>G15-E16</f>
        <v>349650</v>
      </c>
      <c r="H16" s="300"/>
    </row>
    <row r="17" spans="1:8" ht="17.25">
      <c r="A17" s="303" t="s">
        <v>1688</v>
      </c>
      <c r="B17" s="263" t="s">
        <v>1699</v>
      </c>
      <c r="C17" s="482" t="s">
        <v>1652</v>
      </c>
      <c r="D17" s="306"/>
      <c r="E17" s="306">
        <v>116550</v>
      </c>
      <c r="F17" s="457"/>
      <c r="G17" s="258">
        <f>G16-E17</f>
        <v>233100</v>
      </c>
      <c r="H17" s="300"/>
    </row>
    <row r="18" spans="1:8" ht="17.25">
      <c r="A18" s="303"/>
      <c r="B18" s="263"/>
      <c r="C18" s="482"/>
      <c r="D18" s="306"/>
      <c r="E18" s="306"/>
      <c r="F18" s="457"/>
      <c r="G18" s="258"/>
      <c r="H18" s="300"/>
    </row>
    <row r="19" spans="1:16" ht="17.25">
      <c r="A19" s="255"/>
      <c r="B19" s="256"/>
      <c r="C19" s="115"/>
      <c r="D19" s="306"/>
      <c r="E19" s="259"/>
      <c r="F19" s="259"/>
      <c r="G19" s="258"/>
      <c r="H19" s="260"/>
      <c r="P19" s="307"/>
    </row>
    <row r="20" spans="1:16" ht="17.25">
      <c r="A20" s="303" t="s">
        <v>707</v>
      </c>
      <c r="B20" s="256" t="s">
        <v>708</v>
      </c>
      <c r="C20" s="239" t="s">
        <v>1308</v>
      </c>
      <c r="D20" s="304">
        <v>2381400</v>
      </c>
      <c r="E20" s="304"/>
      <c r="F20" s="257"/>
      <c r="G20" s="305">
        <v>2381400</v>
      </c>
      <c r="H20" s="300" t="s">
        <v>51</v>
      </c>
      <c r="P20" s="307"/>
    </row>
    <row r="21" spans="1:16" ht="17.25">
      <c r="A21" s="255" t="s">
        <v>1393</v>
      </c>
      <c r="B21" s="255" t="s">
        <v>1400</v>
      </c>
      <c r="C21" s="115" t="s">
        <v>1395</v>
      </c>
      <c r="D21" s="304"/>
      <c r="E21" s="363">
        <v>793800</v>
      </c>
      <c r="F21" s="257"/>
      <c r="G21" s="319">
        <f>G20-E21</f>
        <v>1587600</v>
      </c>
      <c r="H21" s="260"/>
      <c r="P21" s="307"/>
    </row>
    <row r="22" spans="1:16" ht="17.25">
      <c r="A22" s="255" t="s">
        <v>1506</v>
      </c>
      <c r="B22" s="263" t="s">
        <v>1528</v>
      </c>
      <c r="C22" s="241" t="s">
        <v>1511</v>
      </c>
      <c r="D22" s="304"/>
      <c r="E22" s="363">
        <v>396900</v>
      </c>
      <c r="F22" s="257"/>
      <c r="G22" s="319">
        <f>G21-E22</f>
        <v>1190700</v>
      </c>
      <c r="H22" s="320"/>
      <c r="P22" s="307"/>
    </row>
    <row r="23" spans="1:16" ht="17.25">
      <c r="A23" s="255" t="s">
        <v>1688</v>
      </c>
      <c r="B23" s="263" t="s">
        <v>1702</v>
      </c>
      <c r="C23" s="241" t="s">
        <v>1652</v>
      </c>
      <c r="D23" s="304"/>
      <c r="E23" s="363">
        <v>396900</v>
      </c>
      <c r="F23" s="257"/>
      <c r="G23" s="319">
        <f>G22-E23</f>
        <v>793800</v>
      </c>
      <c r="H23" s="320"/>
      <c r="P23" s="307"/>
    </row>
    <row r="24" spans="1:16" ht="17.25">
      <c r="A24" s="255"/>
      <c r="B24" s="263"/>
      <c r="C24" s="241"/>
      <c r="D24" s="304"/>
      <c r="E24" s="363"/>
      <c r="F24" s="257"/>
      <c r="G24" s="319">
        <f>G23-E24</f>
        <v>793800</v>
      </c>
      <c r="H24" s="320"/>
      <c r="P24" s="307"/>
    </row>
    <row r="25" spans="1:16" ht="17.25">
      <c r="A25" s="255"/>
      <c r="B25" s="263"/>
      <c r="C25" s="241"/>
      <c r="D25" s="304"/>
      <c r="E25" s="363"/>
      <c r="F25" s="257"/>
      <c r="G25" s="319"/>
      <c r="H25" s="320"/>
      <c r="P25" s="307"/>
    </row>
    <row r="26" spans="1:16" ht="17.25">
      <c r="A26" s="255"/>
      <c r="B26" s="263"/>
      <c r="C26" s="241"/>
      <c r="D26" s="304"/>
      <c r="E26" s="363"/>
      <c r="F26" s="257"/>
      <c r="G26" s="319"/>
      <c r="H26" s="320"/>
      <c r="P26" s="307"/>
    </row>
    <row r="27" spans="1:16" ht="17.25">
      <c r="A27" s="303" t="s">
        <v>1292</v>
      </c>
      <c r="B27" s="256" t="s">
        <v>1306</v>
      </c>
      <c r="C27" s="239" t="s">
        <v>1307</v>
      </c>
      <c r="D27" s="304">
        <v>8032500</v>
      </c>
      <c r="E27" s="363"/>
      <c r="F27" s="257"/>
      <c r="G27" s="319">
        <v>8032500</v>
      </c>
      <c r="H27" s="300" t="s">
        <v>51</v>
      </c>
      <c r="P27" s="307"/>
    </row>
    <row r="28" spans="1:16" ht="17.25">
      <c r="A28" s="255" t="s">
        <v>1393</v>
      </c>
      <c r="B28" s="255" t="s">
        <v>1403</v>
      </c>
      <c r="C28" s="115" t="s">
        <v>1395</v>
      </c>
      <c r="D28" s="304"/>
      <c r="E28" s="363">
        <v>2662833</v>
      </c>
      <c r="F28" s="257"/>
      <c r="G28" s="319">
        <f>G27-E28</f>
        <v>5369667</v>
      </c>
      <c r="H28" s="260"/>
      <c r="P28" s="307"/>
    </row>
    <row r="29" spans="1:16" ht="17.25">
      <c r="A29" s="255" t="s">
        <v>1506</v>
      </c>
      <c r="B29" s="263" t="s">
        <v>1530</v>
      </c>
      <c r="C29" s="241" t="s">
        <v>1511</v>
      </c>
      <c r="D29" s="304"/>
      <c r="E29" s="363">
        <v>1327572.84</v>
      </c>
      <c r="F29" s="257"/>
      <c r="G29" s="319">
        <f>G28-E29</f>
        <v>4042094.16</v>
      </c>
      <c r="H29" s="260"/>
      <c r="P29" s="307"/>
    </row>
    <row r="30" spans="1:16" ht="17.25">
      <c r="A30" s="255" t="s">
        <v>1688</v>
      </c>
      <c r="B30" s="263" t="s">
        <v>1705</v>
      </c>
      <c r="C30" s="241" t="s">
        <v>1652</v>
      </c>
      <c r="D30" s="304"/>
      <c r="E30" s="363">
        <v>1338750</v>
      </c>
      <c r="F30" s="257"/>
      <c r="G30" s="319">
        <f>G29-E30</f>
        <v>2703344.16</v>
      </c>
      <c r="H30" s="260"/>
      <c r="P30" s="307"/>
    </row>
    <row r="31" spans="1:16" ht="17.25">
      <c r="A31" s="255"/>
      <c r="B31" s="263"/>
      <c r="C31" s="241"/>
      <c r="D31" s="304"/>
      <c r="E31" s="363"/>
      <c r="F31" s="257"/>
      <c r="G31" s="319"/>
      <c r="H31" s="260"/>
      <c r="P31" s="307"/>
    </row>
    <row r="32" spans="1:16" ht="17.25">
      <c r="A32" s="303" t="s">
        <v>1382</v>
      </c>
      <c r="B32" s="256" t="s">
        <v>1383</v>
      </c>
      <c r="C32" s="239" t="s">
        <v>1384</v>
      </c>
      <c r="D32" s="304">
        <v>1732500</v>
      </c>
      <c r="E32" s="363"/>
      <c r="F32" s="257"/>
      <c r="G32" s="319">
        <v>1732500</v>
      </c>
      <c r="H32" s="300" t="s">
        <v>51</v>
      </c>
      <c r="P32" s="307"/>
    </row>
    <row r="33" spans="1:16" ht="17.25">
      <c r="A33" s="255" t="s">
        <v>1385</v>
      </c>
      <c r="B33" s="256" t="s">
        <v>1429</v>
      </c>
      <c r="C33" s="115" t="s">
        <v>1428</v>
      </c>
      <c r="D33" s="304"/>
      <c r="E33" s="363">
        <v>677250</v>
      </c>
      <c r="F33" s="304"/>
      <c r="G33" s="319">
        <f>G32-E33</f>
        <v>1055250</v>
      </c>
      <c r="H33" s="260"/>
      <c r="P33" s="307"/>
    </row>
    <row r="34" spans="1:16" ht="17.25">
      <c r="A34" s="255" t="s">
        <v>1506</v>
      </c>
      <c r="B34" s="263" t="s">
        <v>1533</v>
      </c>
      <c r="C34" s="241" t="s">
        <v>1534</v>
      </c>
      <c r="D34" s="304"/>
      <c r="E34" s="363">
        <v>346500</v>
      </c>
      <c r="F34" s="257"/>
      <c r="G34" s="319">
        <f>G33-E34</f>
        <v>708750</v>
      </c>
      <c r="H34" s="260"/>
      <c r="P34" s="307"/>
    </row>
    <row r="35" spans="1:16" ht="17.25">
      <c r="A35" s="255" t="s">
        <v>1688</v>
      </c>
      <c r="B35" s="263" t="s">
        <v>1707</v>
      </c>
      <c r="C35" s="241" t="s">
        <v>1708</v>
      </c>
      <c r="D35" s="508"/>
      <c r="E35" s="363">
        <v>315000</v>
      </c>
      <c r="F35" s="311"/>
      <c r="G35" s="319">
        <f>G34-E35</f>
        <v>393750</v>
      </c>
      <c r="H35" s="320"/>
      <c r="P35" s="307"/>
    </row>
    <row r="36" spans="1:16" ht="17.25">
      <c r="A36" s="255"/>
      <c r="B36" s="263"/>
      <c r="C36" s="241"/>
      <c r="D36" s="508"/>
      <c r="E36" s="363"/>
      <c r="F36" s="311"/>
      <c r="G36" s="509"/>
      <c r="H36" s="320"/>
      <c r="P36" s="307"/>
    </row>
    <row r="37" spans="1:16" ht="17.25">
      <c r="A37" s="255"/>
      <c r="B37" s="263"/>
      <c r="C37" s="241"/>
      <c r="D37" s="508"/>
      <c r="E37" s="363"/>
      <c r="F37" s="311"/>
      <c r="G37" s="509"/>
      <c r="H37" s="320"/>
      <c r="P37" s="307"/>
    </row>
    <row r="38" spans="1:18" ht="17.25">
      <c r="A38" s="255"/>
      <c r="B38" s="263"/>
      <c r="C38" s="241"/>
      <c r="D38" s="311"/>
      <c r="E38" s="311"/>
      <c r="F38" s="311"/>
      <c r="G38" s="312"/>
      <c r="H38" s="320"/>
      <c r="J38" s="308"/>
      <c r="K38" s="308"/>
      <c r="L38" s="308"/>
      <c r="M38" s="308"/>
      <c r="N38" s="309"/>
      <c r="O38" s="308"/>
      <c r="P38" s="310"/>
      <c r="Q38" s="308"/>
      <c r="R38" s="308"/>
    </row>
    <row r="39" spans="1:18" ht="18" thickBot="1">
      <c r="A39" s="255"/>
      <c r="B39" s="313"/>
      <c r="C39" s="301" t="s">
        <v>49</v>
      </c>
      <c r="D39" s="437">
        <f>SUM(D6:D38)</f>
        <v>16342200</v>
      </c>
      <c r="E39" s="314">
        <f>SUM(E6:E38)</f>
        <v>11021205.84</v>
      </c>
      <c r="F39" s="342">
        <f>SUM(F6:F38)</f>
        <v>0</v>
      </c>
      <c r="G39" s="314">
        <f>D39-E39-F39</f>
        <v>5320994.16</v>
      </c>
      <c r="H39" s="260"/>
      <c r="J39" s="308"/>
      <c r="K39" s="308"/>
      <c r="L39" s="308"/>
      <c r="M39" s="308"/>
      <c r="N39" s="309"/>
      <c r="O39" s="308"/>
      <c r="P39" s="310"/>
      <c r="Q39" s="308"/>
      <c r="R39" s="308"/>
    </row>
    <row r="40" spans="2:18" ht="18" thickTop="1">
      <c r="B40" s="315"/>
      <c r="J40" s="308"/>
      <c r="K40" s="309"/>
      <c r="L40" s="308"/>
      <c r="M40" s="308"/>
      <c r="N40" s="309"/>
      <c r="O40" s="308"/>
      <c r="P40" s="310"/>
      <c r="Q40" s="308"/>
      <c r="R40" s="308"/>
    </row>
    <row r="41" spans="10:18" ht="17.25">
      <c r="J41" s="308"/>
      <c r="K41" s="308"/>
      <c r="L41" s="308"/>
      <c r="M41" s="308"/>
      <c r="N41" s="316"/>
      <c r="O41" s="308"/>
      <c r="P41" s="308"/>
      <c r="Q41" s="308"/>
      <c r="R41" s="308"/>
    </row>
    <row r="42" spans="10:18" ht="17.25">
      <c r="J42" s="308"/>
      <c r="K42" s="308"/>
      <c r="L42" s="308"/>
      <c r="M42" s="308"/>
      <c r="N42" s="308"/>
      <c r="O42" s="308"/>
      <c r="P42" s="308"/>
      <c r="Q42" s="308"/>
      <c r="R42" s="308"/>
    </row>
    <row r="43" ht="17.25">
      <c r="D43" s="302"/>
    </row>
    <row r="44" ht="17.25">
      <c r="D44" s="302"/>
    </row>
    <row r="45" ht="17.25">
      <c r="D45" s="302"/>
    </row>
    <row r="46" ht="17.25">
      <c r="D46" s="309"/>
    </row>
    <row r="47" ht="17.25">
      <c r="D47" s="309"/>
    </row>
    <row r="49" ht="17.25">
      <c r="D49" s="317"/>
    </row>
  </sheetData>
  <sheetProtection/>
  <mergeCells count="2">
    <mergeCell ref="A1:G1"/>
    <mergeCell ref="A2:H2"/>
  </mergeCells>
  <printOptions/>
  <pageMargins left="0.72" right="0.15" top="0.14" bottom="0.14" header="0.14" footer="0.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7109375" style="244" customWidth="1"/>
    <col min="2" max="2" width="8.421875" style="244" customWidth="1"/>
    <col min="3" max="3" width="26.421875" style="244" customWidth="1"/>
    <col min="4" max="4" width="11.7109375" style="244" customWidth="1"/>
    <col min="5" max="5" width="12.28125" style="244" customWidth="1"/>
    <col min="6" max="6" width="9.140625" style="244" customWidth="1"/>
    <col min="7" max="7" width="11.8515625" style="244" customWidth="1"/>
    <col min="8" max="8" width="9.28125" style="244" customWidth="1"/>
    <col min="9" max="9" width="9.140625" style="244" customWidth="1"/>
    <col min="10" max="10" width="11.28125" style="244" bestFit="1" customWidth="1"/>
    <col min="11" max="11" width="11.421875" style="244" bestFit="1" customWidth="1"/>
    <col min="12" max="12" width="10.28125" style="244" bestFit="1" customWidth="1"/>
    <col min="13" max="13" width="9.140625" style="244" customWidth="1"/>
    <col min="14" max="14" width="14.421875" style="244" customWidth="1"/>
    <col min="15" max="15" width="9.140625" style="244" customWidth="1"/>
    <col min="16" max="16" width="12.28125" style="244" customWidth="1"/>
    <col min="17" max="17" width="11.140625" style="244" customWidth="1"/>
    <col min="18" max="16384" width="9.140625" style="244" customWidth="1"/>
  </cols>
  <sheetData>
    <row r="1" spans="1:8" ht="17.25">
      <c r="A1" s="515" t="s">
        <v>1381</v>
      </c>
      <c r="B1" s="515"/>
      <c r="C1" s="515"/>
      <c r="D1" s="515"/>
      <c r="E1" s="515"/>
      <c r="F1" s="515"/>
      <c r="G1" s="515"/>
      <c r="H1" s="242" t="s">
        <v>703</v>
      </c>
    </row>
    <row r="2" spans="1:8" ht="17.25">
      <c r="A2" s="515" t="s">
        <v>1759</v>
      </c>
      <c r="B2" s="515"/>
      <c r="C2" s="515"/>
      <c r="D2" s="515"/>
      <c r="E2" s="515"/>
      <c r="F2" s="515"/>
      <c r="G2" s="515"/>
      <c r="H2" s="515"/>
    </row>
    <row r="3" spans="1:8" ht="17.25">
      <c r="A3" s="242" t="s">
        <v>32</v>
      </c>
      <c r="B3" s="242"/>
      <c r="C3" s="242"/>
      <c r="D3" s="242"/>
      <c r="E3" s="242"/>
      <c r="F3" s="242"/>
      <c r="G3" s="242" t="s">
        <v>5</v>
      </c>
      <c r="H3" s="242" t="s">
        <v>699</v>
      </c>
    </row>
    <row r="4" spans="1:8" ht="17.25">
      <c r="A4" s="246" t="s">
        <v>34</v>
      </c>
      <c r="B4" s="246" t="s">
        <v>18</v>
      </c>
      <c r="C4" s="247" t="s">
        <v>4</v>
      </c>
      <c r="D4" s="248" t="s">
        <v>33</v>
      </c>
      <c r="E4" s="248" t="s">
        <v>1</v>
      </c>
      <c r="F4" s="248" t="s">
        <v>108</v>
      </c>
      <c r="G4" s="249" t="s">
        <v>2</v>
      </c>
      <c r="H4" s="271" t="s">
        <v>3</v>
      </c>
    </row>
    <row r="5" spans="1:8" ht="17.25">
      <c r="A5" s="250"/>
      <c r="B5" s="250"/>
      <c r="C5" s="251"/>
      <c r="D5" s="252" t="s">
        <v>0</v>
      </c>
      <c r="E5" s="252"/>
      <c r="F5" s="252" t="s">
        <v>102</v>
      </c>
      <c r="G5" s="253"/>
      <c r="H5" s="274" t="s">
        <v>37</v>
      </c>
    </row>
    <row r="6" spans="1:8" ht="17.25">
      <c r="A6" s="255" t="s">
        <v>1341</v>
      </c>
      <c r="B6" s="263" t="s">
        <v>1342</v>
      </c>
      <c r="C6" s="239" t="s">
        <v>916</v>
      </c>
      <c r="D6" s="304">
        <v>226800</v>
      </c>
      <c r="E6" s="304"/>
      <c r="F6" s="257"/>
      <c r="G6" s="305">
        <v>226800</v>
      </c>
      <c r="H6" s="435" t="s">
        <v>51</v>
      </c>
    </row>
    <row r="7" spans="1:8" ht="17.25">
      <c r="A7" s="255" t="s">
        <v>1393</v>
      </c>
      <c r="B7" s="256" t="s">
        <v>1396</v>
      </c>
      <c r="C7" s="115" t="s">
        <v>1395</v>
      </c>
      <c r="D7" s="306"/>
      <c r="E7" s="259">
        <v>75600</v>
      </c>
      <c r="F7" s="259"/>
      <c r="G7" s="258">
        <f>G6-E7</f>
        <v>151200</v>
      </c>
      <c r="H7" s="300"/>
    </row>
    <row r="8" spans="1:8" ht="17.25">
      <c r="A8" s="255" t="s">
        <v>1506</v>
      </c>
      <c r="B8" s="256" t="s">
        <v>1524</v>
      </c>
      <c r="C8" s="115" t="s">
        <v>1525</v>
      </c>
      <c r="D8" s="306"/>
      <c r="E8" s="306">
        <v>37800</v>
      </c>
      <c r="F8" s="259"/>
      <c r="G8" s="258">
        <f>G7-E8</f>
        <v>113400</v>
      </c>
      <c r="H8" s="300"/>
    </row>
    <row r="9" spans="1:8" ht="17.25">
      <c r="A9" s="255" t="s">
        <v>1688</v>
      </c>
      <c r="B9" s="256" t="s">
        <v>1698</v>
      </c>
      <c r="C9" s="115" t="s">
        <v>1697</v>
      </c>
      <c r="D9" s="306"/>
      <c r="E9" s="306">
        <v>37800</v>
      </c>
      <c r="F9" s="259"/>
      <c r="G9" s="258">
        <f>G8-E9</f>
        <v>75600</v>
      </c>
      <c r="H9" s="300"/>
    </row>
    <row r="10" spans="1:8" ht="17.25">
      <c r="A10" s="255"/>
      <c r="B10" s="256"/>
      <c r="C10" s="115"/>
      <c r="D10" s="306"/>
      <c r="E10" s="306"/>
      <c r="F10" s="259"/>
      <c r="G10" s="258"/>
      <c r="H10" s="300"/>
    </row>
    <row r="11" spans="1:8" ht="17.25">
      <c r="A11" s="255"/>
      <c r="B11" s="256"/>
      <c r="C11" s="115"/>
      <c r="D11" s="306"/>
      <c r="E11" s="318"/>
      <c r="F11" s="259"/>
      <c r="G11" s="258"/>
      <c r="H11" s="300"/>
    </row>
    <row r="12" spans="1:8" ht="17.25">
      <c r="A12" s="255"/>
      <c r="B12" s="256"/>
      <c r="C12" s="115"/>
      <c r="D12" s="306"/>
      <c r="E12" s="318"/>
      <c r="F12" s="259"/>
      <c r="G12" s="258"/>
      <c r="H12" s="300"/>
    </row>
    <row r="13" spans="1:8" ht="17.25">
      <c r="A13" s="255"/>
      <c r="B13" s="256"/>
      <c r="C13" s="115"/>
      <c r="D13" s="306"/>
      <c r="E13" s="318"/>
      <c r="F13" s="259"/>
      <c r="G13" s="258"/>
      <c r="H13" s="300"/>
    </row>
    <row r="14" spans="1:8" ht="17.25">
      <c r="A14" s="255"/>
      <c r="B14" s="256"/>
      <c r="C14" s="115"/>
      <c r="D14" s="306"/>
      <c r="E14" s="318"/>
      <c r="F14" s="259"/>
      <c r="G14" s="258"/>
      <c r="H14" s="300"/>
    </row>
    <row r="15" spans="1:8" ht="17.25">
      <c r="A15" s="255"/>
      <c r="B15" s="256"/>
      <c r="C15" s="115"/>
      <c r="D15" s="306"/>
      <c r="E15" s="318"/>
      <c r="F15" s="259"/>
      <c r="G15" s="258"/>
      <c r="H15" s="300"/>
    </row>
    <row r="16" spans="1:8" ht="17.25">
      <c r="A16" s="303" t="s">
        <v>1385</v>
      </c>
      <c r="B16" s="256" t="s">
        <v>1343</v>
      </c>
      <c r="C16" s="239" t="s">
        <v>917</v>
      </c>
      <c r="D16" s="304">
        <v>1871100</v>
      </c>
      <c r="E16" s="304"/>
      <c r="F16" s="257"/>
      <c r="G16" s="305">
        <v>1871100</v>
      </c>
      <c r="H16" s="300" t="s">
        <v>51</v>
      </c>
    </row>
    <row r="17" spans="1:8" ht="17.25">
      <c r="A17" s="255" t="s">
        <v>1438</v>
      </c>
      <c r="B17" s="256" t="s">
        <v>1441</v>
      </c>
      <c r="C17" s="115" t="s">
        <v>1395</v>
      </c>
      <c r="D17" s="306"/>
      <c r="E17" s="259">
        <v>618517.52</v>
      </c>
      <c r="F17" s="259"/>
      <c r="G17" s="258">
        <f>G16-E17</f>
        <v>1252582.48</v>
      </c>
      <c r="H17" s="300"/>
    </row>
    <row r="18" spans="1:16" ht="17.25">
      <c r="A18" s="255" t="s">
        <v>1506</v>
      </c>
      <c r="B18" s="256" t="s">
        <v>1535</v>
      </c>
      <c r="C18" s="115" t="s">
        <v>1511</v>
      </c>
      <c r="D18" s="306"/>
      <c r="E18" s="259">
        <v>311850</v>
      </c>
      <c r="F18" s="259"/>
      <c r="G18" s="258">
        <f>G17-E18</f>
        <v>940732.48</v>
      </c>
      <c r="H18" s="260"/>
      <c r="P18" s="307"/>
    </row>
    <row r="19" spans="1:18" ht="17.25">
      <c r="A19" s="255" t="s">
        <v>1688</v>
      </c>
      <c r="B19" s="256" t="s">
        <v>1709</v>
      </c>
      <c r="C19" s="115" t="s">
        <v>1652</v>
      </c>
      <c r="D19" s="257"/>
      <c r="E19" s="259">
        <v>309106.1</v>
      </c>
      <c r="F19" s="257"/>
      <c r="G19" s="258">
        <f>G18-E19</f>
        <v>631626.38</v>
      </c>
      <c r="H19" s="260"/>
      <c r="J19" s="308"/>
      <c r="K19" s="308"/>
      <c r="L19" s="308"/>
      <c r="M19" s="308"/>
      <c r="N19" s="309"/>
      <c r="O19" s="308"/>
      <c r="P19" s="310"/>
      <c r="Q19" s="308"/>
      <c r="R19" s="308"/>
    </row>
    <row r="20" spans="1:18" ht="17.25">
      <c r="A20" s="255"/>
      <c r="B20" s="263"/>
      <c r="C20" s="115"/>
      <c r="D20" s="257"/>
      <c r="E20" s="257"/>
      <c r="F20" s="257"/>
      <c r="G20" s="258"/>
      <c r="H20" s="260"/>
      <c r="J20" s="308"/>
      <c r="K20" s="308"/>
      <c r="L20" s="308"/>
      <c r="M20" s="308"/>
      <c r="N20" s="309"/>
      <c r="O20" s="308"/>
      <c r="P20" s="310"/>
      <c r="Q20" s="308"/>
      <c r="R20" s="308"/>
    </row>
    <row r="21" spans="1:18" ht="17.25">
      <c r="A21" s="255"/>
      <c r="B21" s="263"/>
      <c r="C21" s="241"/>
      <c r="D21" s="257"/>
      <c r="E21" s="257"/>
      <c r="F21" s="257"/>
      <c r="G21" s="258"/>
      <c r="H21" s="260"/>
      <c r="J21" s="308"/>
      <c r="K21" s="308"/>
      <c r="L21" s="308"/>
      <c r="M21" s="308"/>
      <c r="N21" s="309"/>
      <c r="O21" s="308"/>
      <c r="P21" s="310"/>
      <c r="Q21" s="308"/>
      <c r="R21" s="308"/>
    </row>
    <row r="22" spans="1:18" ht="17.25">
      <c r="A22" s="255"/>
      <c r="B22" s="263"/>
      <c r="C22" s="241"/>
      <c r="D22" s="257"/>
      <c r="E22" s="257"/>
      <c r="F22" s="257"/>
      <c r="G22" s="258"/>
      <c r="H22" s="260"/>
      <c r="J22" s="308"/>
      <c r="K22" s="308"/>
      <c r="L22" s="308"/>
      <c r="M22" s="308"/>
      <c r="N22" s="309"/>
      <c r="O22" s="308"/>
      <c r="P22" s="310"/>
      <c r="Q22" s="308"/>
      <c r="R22" s="308"/>
    </row>
    <row r="23" spans="1:18" ht="17.25">
      <c r="A23" s="303"/>
      <c r="B23" s="256"/>
      <c r="C23" s="239"/>
      <c r="D23" s="304"/>
      <c r="E23" s="257"/>
      <c r="F23" s="257"/>
      <c r="G23" s="258"/>
      <c r="H23" s="260"/>
      <c r="J23" s="308"/>
      <c r="K23" s="308"/>
      <c r="L23" s="308"/>
      <c r="M23" s="308"/>
      <c r="N23" s="309"/>
      <c r="O23" s="308"/>
      <c r="P23" s="310"/>
      <c r="Q23" s="308"/>
      <c r="R23" s="308"/>
    </row>
    <row r="24" spans="1:18" ht="18" thickBot="1">
      <c r="A24" s="255"/>
      <c r="B24" s="313"/>
      <c r="C24" s="301" t="s">
        <v>6</v>
      </c>
      <c r="D24" s="314">
        <f>SUM(D6:D23)</f>
        <v>2097900</v>
      </c>
      <c r="E24" s="314">
        <f>SUM(E6:E23)</f>
        <v>1390673.62</v>
      </c>
      <c r="F24" s="342">
        <f>SUM(F6:F23)</f>
        <v>0</v>
      </c>
      <c r="G24" s="314">
        <f>D24-E24-F24</f>
        <v>707226.3799999999</v>
      </c>
      <c r="H24" s="260"/>
      <c r="J24" s="308"/>
      <c r="K24" s="308"/>
      <c r="L24" s="308"/>
      <c r="M24" s="308"/>
      <c r="N24" s="309"/>
      <c r="O24" s="308"/>
      <c r="P24" s="310"/>
      <c r="Q24" s="308"/>
      <c r="R24" s="308"/>
    </row>
    <row r="25" spans="2:18" ht="18" thickTop="1">
      <c r="B25" s="315"/>
      <c r="J25" s="308"/>
      <c r="K25" s="309"/>
      <c r="L25" s="308"/>
      <c r="M25" s="308"/>
      <c r="N25" s="309"/>
      <c r="O25" s="308"/>
      <c r="P25" s="310"/>
      <c r="Q25" s="308"/>
      <c r="R25" s="308"/>
    </row>
    <row r="26" spans="10:18" ht="17.25">
      <c r="J26" s="308"/>
      <c r="K26" s="308"/>
      <c r="L26" s="308"/>
      <c r="M26" s="308"/>
      <c r="N26" s="316"/>
      <c r="O26" s="308"/>
      <c r="P26" s="308"/>
      <c r="Q26" s="308"/>
      <c r="R26" s="308"/>
    </row>
    <row r="27" spans="10:18" ht="17.25">
      <c r="J27" s="308"/>
      <c r="K27" s="308"/>
      <c r="L27" s="308"/>
      <c r="M27" s="308"/>
      <c r="N27" s="308"/>
      <c r="O27" s="308"/>
      <c r="P27" s="308"/>
      <c r="Q27" s="308"/>
      <c r="R27" s="308"/>
    </row>
    <row r="28" ht="17.25">
      <c r="D28" s="302"/>
    </row>
    <row r="29" ht="17.25">
      <c r="D29" s="302"/>
    </row>
    <row r="30" ht="17.25">
      <c r="D30" s="302"/>
    </row>
    <row r="31" ht="17.25">
      <c r="D31" s="309"/>
    </row>
    <row r="32" ht="17.25">
      <c r="D32" s="309"/>
    </row>
    <row r="34" ht="17.25">
      <c r="D34" s="317"/>
    </row>
  </sheetData>
  <sheetProtection/>
  <mergeCells count="2">
    <mergeCell ref="A1:G1"/>
    <mergeCell ref="A2:H2"/>
  </mergeCells>
  <printOptions/>
  <pageMargins left="0.56" right="0.15" top="0.14" bottom="0.14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2018-02-07T02:48:19Z</cp:lastPrinted>
  <dcterms:created xsi:type="dcterms:W3CDTF">2011-10-16T03:43:31Z</dcterms:created>
  <dcterms:modified xsi:type="dcterms:W3CDTF">2018-02-08T07:01:11Z</dcterms:modified>
  <cp:category/>
  <cp:version/>
  <cp:contentType/>
  <cp:contentStatus/>
</cp:coreProperties>
</file>